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ac9864830e7284/Documents/2022-23 OIL AND GAS AUDIT/Neiti Templates-submitted/Final Report/updated final report/"/>
    </mc:Choice>
  </mc:AlternateContent>
  <xr:revisionPtr revIDLastSave="0" documentId="8_{97712C02-02C9-4C2E-AC33-E5EDFCE831DF}" xr6:coauthVersionLast="47" xr6:coauthVersionMax="47" xr10:uidLastSave="{00000000-0000-0000-0000-000000000000}"/>
  <bookViews>
    <workbookView xWindow="-110" yWindow="-110" windowWidth="19420" windowHeight="10420" xr2:uid="{E99C72AF-96BD-4703-9A69-800463D0A779}"/>
  </bookViews>
  <sheets>
    <sheet name="Budget Project Cos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E26" i="1"/>
  <c r="I25" i="1"/>
  <c r="J25" i="1" s="1"/>
  <c r="G25" i="1"/>
  <c r="G26" i="1" s="1"/>
  <c r="K26" i="1" s="1"/>
  <c r="J24" i="1"/>
  <c r="I24" i="1"/>
  <c r="I26" i="1" s="1"/>
  <c r="H23" i="1"/>
  <c r="E23" i="1"/>
  <c r="J22" i="1"/>
  <c r="I22" i="1"/>
  <c r="G22" i="1"/>
  <c r="G23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H15" i="1"/>
  <c r="E15" i="1"/>
  <c r="I14" i="1"/>
  <c r="J14" i="1" s="1"/>
  <c r="G14" i="1"/>
  <c r="G15" i="1" s="1"/>
  <c r="K15" i="1" s="1"/>
  <c r="J13" i="1"/>
  <c r="I13" i="1"/>
  <c r="I12" i="1"/>
  <c r="J12" i="1" s="1"/>
  <c r="J11" i="1"/>
  <c r="I11" i="1"/>
  <c r="I15" i="1" s="1"/>
  <c r="I10" i="1"/>
  <c r="J10" i="1" s="1"/>
  <c r="G10" i="1"/>
  <c r="K10" i="1" s="1"/>
  <c r="I9" i="1"/>
  <c r="J9" i="1" s="1"/>
  <c r="G9" i="1"/>
  <c r="H8" i="1"/>
  <c r="H28" i="1" s="1"/>
  <c r="F8" i="1"/>
  <c r="E8" i="1"/>
  <c r="E28" i="1" s="1"/>
  <c r="J7" i="1"/>
  <c r="I7" i="1"/>
  <c r="G7" i="1"/>
  <c r="G8" i="1" s="1"/>
  <c r="K8" i="1" s="1"/>
  <c r="I6" i="1"/>
  <c r="I8" i="1" s="1"/>
  <c r="I5" i="1"/>
  <c r="J5" i="1" s="1"/>
  <c r="G5" i="1"/>
  <c r="K5" i="1" s="1"/>
  <c r="I4" i="1"/>
  <c r="J4" i="1" s="1"/>
  <c r="G4" i="1"/>
  <c r="K4" i="1" s="1"/>
  <c r="I3" i="1"/>
  <c r="J3" i="1" s="1"/>
  <c r="G3" i="1"/>
  <c r="G28" i="1" l="1"/>
  <c r="J15" i="1"/>
  <c r="J23" i="1"/>
  <c r="J26" i="1"/>
  <c r="I23" i="1"/>
  <c r="I28" i="1" s="1"/>
  <c r="J6" i="1"/>
  <c r="J8" i="1" s="1"/>
  <c r="J28" i="1" s="1"/>
  <c r="K3" i="1"/>
  <c r="K23" i="1" l="1"/>
  <c r="K28" i="1"/>
</calcChain>
</file>

<file path=xl/sharedStrings.xml><?xml version="1.0" encoding="utf-8"?>
<sst xmlns="http://schemas.openxmlformats.org/spreadsheetml/2006/main" count="51" uniqueCount="44">
  <si>
    <t>S/N</t>
  </si>
  <si>
    <t>NAME OF COMPANY</t>
  </si>
  <si>
    <t>ASSETS</t>
  </si>
  <si>
    <t>TERMINALS</t>
  </si>
  <si>
    <t>APPROVED BUDGET</t>
  </si>
  <si>
    <t xml:space="preserve">% HOLDING </t>
  </si>
  <si>
    <t>NNPCL ASSOCIATED COST</t>
  </si>
  <si>
    <t>TOTAL PRODUCTION</t>
  </si>
  <si>
    <t>NNPC ENTITLEMENT</t>
  </si>
  <si>
    <t>COY ENTITLEMENT</t>
  </si>
  <si>
    <t>UNIT COST</t>
  </si>
  <si>
    <t>NNPC/AITEO</t>
  </si>
  <si>
    <t>NEMBE</t>
  </si>
  <si>
    <t>NNPC/CHEVRON</t>
  </si>
  <si>
    <t>49/86/90/95/88/91</t>
  </si>
  <si>
    <t>ESCRAVOS</t>
  </si>
  <si>
    <t>NNPC/FIRST E&amp;P</t>
  </si>
  <si>
    <t>85 &amp;83</t>
  </si>
  <si>
    <t>ABIGAIL JOSEPH</t>
  </si>
  <si>
    <t>NNPC/MPN</t>
  </si>
  <si>
    <t>67/68/70/104</t>
  </si>
  <si>
    <t>YOHO</t>
  </si>
  <si>
    <t>QIT</t>
  </si>
  <si>
    <t>NNPC/NEOL</t>
  </si>
  <si>
    <t>Bonny</t>
  </si>
  <si>
    <t>NNPC/NEWCROSS</t>
  </si>
  <si>
    <t>BONNY</t>
  </si>
  <si>
    <t>NNPC/SEPLAT</t>
  </si>
  <si>
    <t>4/38/41/49/53</t>
  </si>
  <si>
    <t>Forcados</t>
  </si>
  <si>
    <t>WALTERSMIT</t>
  </si>
  <si>
    <t>NNPC/NAOC</t>
  </si>
  <si>
    <t>60/61/62/63</t>
  </si>
  <si>
    <t>BRASS</t>
  </si>
  <si>
    <t>NNPC/BELEMA</t>
  </si>
  <si>
    <t>NNPC/HEIRS</t>
  </si>
  <si>
    <t>NNPC/SPDC/TEPNG/NAOC</t>
  </si>
  <si>
    <t>11/20/21/22/23/27/28/32/35/43/45/46/55/79</t>
  </si>
  <si>
    <t>SEA EAGLE</t>
  </si>
  <si>
    <t>Brass</t>
  </si>
  <si>
    <t>NNPC/TEPNG</t>
  </si>
  <si>
    <t>58,99,100&amp;102</t>
  </si>
  <si>
    <t>ODUDU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</si>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</sst>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3" fontId="0" fillId="0" borderId="0" xfId="1" applyFont="1"/>
    <xf numFmtId="10" fontId="0" fillId="0" borderId="0" xfId="0" applyNumberFormat="1"/>
    <xf numFmtId="43" fontId="0" fillId="0" borderId="0" xfId="0" applyNumberFormat="1"/>
    <xf numFmtId="43" fontId="0" fillId="0" borderId="0" xfId="1" applyFont="1" applyFill="1"/>
    <xf numFmtId="2" fontId="2" fillId="3" borderId="0" xfId="0" applyNumberFormat="1" applyFont="1" applyFill="1"/>
    <xf numFmtId="2" fontId="2" fillId="0" borderId="0" xfId="0" applyNumberFormat="1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2" fontId="0" fillId="0" borderId="0" xfId="0" applyNumberForma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43" fontId="2" fillId="0" borderId="0" xfId="1" applyFont="1"/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3" fontId="2" fillId="2" borderId="0" xfId="1" applyFont="1" applyFill="1"/>
    <xf numFmtId="10" fontId="2" fillId="2" borderId="0" xfId="0" applyNumberFormat="1" applyFont="1" applyFill="1"/>
    <xf numFmtId="43" fontId="2" fillId="2" borderId="0" xfId="0" applyNumberFormat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/>
    <xf numFmtId="43" fontId="2" fillId="0" borderId="1" xfId="0" applyNumberFormat="1" applyFont="1" applyBorder="1"/>
    <xf numFmtId="2" fontId="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4F43B-CA1F-435E-B0EC-EC9F124102B5}">
  <dimension ref="A1:K29"/>
  <sheetViews>
    <sheetView tabSelected="1" topLeftCell="C9" workbookViewId="0">
      <selection activeCell="N30" sqref="N30"/>
    </sheetView>
  </sheetViews>
  <sheetFormatPr defaultRowHeight="14.5" x14ac:dyDescent="0.35"/>
  <cols>
    <col min="1" max="1" width="6.1796875" customWidth="1"/>
    <col min="2" max="2" width="30.26953125" customWidth="1"/>
    <col min="3" max="4" width="16.81640625" customWidth="1"/>
    <col min="5" max="5" width="17.54296875" customWidth="1"/>
    <col min="6" max="6" width="15.1796875" customWidth="1"/>
    <col min="7" max="8" width="17.81640625" customWidth="1"/>
    <col min="9" max="9" width="14.81640625" bestFit="1" customWidth="1"/>
    <col min="10" max="10" width="15.1796875" customWidth="1"/>
    <col min="11" max="11" width="9.90625" style="16" customWidth="1"/>
  </cols>
  <sheetData>
    <row r="1" spans="1:11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3" t="s">
        <v>10</v>
      </c>
    </row>
    <row r="2" spans="1:11" x14ac:dyDescent="0.35">
      <c r="A2" s="1"/>
      <c r="B2" s="1"/>
      <c r="C2" s="1"/>
      <c r="D2" s="1"/>
      <c r="E2" s="4"/>
      <c r="F2" s="1"/>
      <c r="G2" s="5"/>
      <c r="H2" s="5"/>
      <c r="I2" s="5"/>
      <c r="J2" s="5"/>
      <c r="K2" s="3"/>
    </row>
    <row r="3" spans="1:11" x14ac:dyDescent="0.35">
      <c r="A3" s="6">
        <v>1</v>
      </c>
      <c r="B3" t="s">
        <v>11</v>
      </c>
      <c r="C3" s="7">
        <v>29</v>
      </c>
      <c r="D3" s="7" t="s">
        <v>12</v>
      </c>
      <c r="E3" s="8">
        <v>850847230</v>
      </c>
      <c r="F3" s="9">
        <v>0.55000000000000004</v>
      </c>
      <c r="G3" s="10">
        <f>E3*F3</f>
        <v>467965976.50000006</v>
      </c>
      <c r="H3" s="11">
        <v>4249749</v>
      </c>
      <c r="I3" s="8">
        <f>H3*F3</f>
        <v>2337361.9500000002</v>
      </c>
      <c r="J3" s="8">
        <f>H3-I3</f>
        <v>1912387.0499999998</v>
      </c>
      <c r="K3" s="12">
        <f>G3/I3</f>
        <v>200.21117247159773</v>
      </c>
    </row>
    <row r="4" spans="1:11" x14ac:dyDescent="0.35">
      <c r="A4" s="6">
        <v>2</v>
      </c>
      <c r="B4" t="s">
        <v>13</v>
      </c>
      <c r="C4" s="7" t="s">
        <v>14</v>
      </c>
      <c r="D4" s="7" t="s">
        <v>15</v>
      </c>
      <c r="E4" s="8">
        <v>2300922000</v>
      </c>
      <c r="F4" s="9">
        <v>0.6</v>
      </c>
      <c r="G4" s="10">
        <f t="shared" ref="G4:G25" si="0">E4*F4</f>
        <v>1380553200</v>
      </c>
      <c r="H4" s="11">
        <v>52560754</v>
      </c>
      <c r="I4" s="8">
        <f t="shared" ref="I4:I25" si="1">H4*F4</f>
        <v>31536452.399999999</v>
      </c>
      <c r="J4" s="8">
        <f t="shared" ref="J4:J25" si="2">H4-I4</f>
        <v>21024301.600000001</v>
      </c>
      <c r="K4" s="13">
        <f t="shared" ref="K4:K28" si="3">G4/I4</f>
        <v>43.776426799356798</v>
      </c>
    </row>
    <row r="5" spans="1:11" x14ac:dyDescent="0.35">
      <c r="A5" s="6">
        <v>3</v>
      </c>
      <c r="B5" t="s">
        <v>16</v>
      </c>
      <c r="C5" s="7" t="s">
        <v>17</v>
      </c>
      <c r="D5" s="7" t="s">
        <v>18</v>
      </c>
      <c r="E5" s="8">
        <v>444359070</v>
      </c>
      <c r="F5" s="9">
        <v>0.6</v>
      </c>
      <c r="G5" s="10">
        <f t="shared" si="0"/>
        <v>266615442</v>
      </c>
      <c r="H5" s="11">
        <v>15140302</v>
      </c>
      <c r="I5" s="8">
        <f t="shared" si="1"/>
        <v>9084181.1999999993</v>
      </c>
      <c r="J5" s="8">
        <f t="shared" si="2"/>
        <v>6056120.8000000007</v>
      </c>
      <c r="K5" s="13">
        <f t="shared" si="3"/>
        <v>29.349419185958116</v>
      </c>
    </row>
    <row r="6" spans="1:11" x14ac:dyDescent="0.35">
      <c r="A6" s="14">
        <v>4</v>
      </c>
      <c r="B6" s="15" t="s">
        <v>19</v>
      </c>
      <c r="C6" s="15" t="s">
        <v>20</v>
      </c>
      <c r="D6" s="7" t="s">
        <v>21</v>
      </c>
      <c r="E6" s="8"/>
      <c r="F6" s="9">
        <v>0.6</v>
      </c>
      <c r="G6" s="10"/>
      <c r="H6" s="11">
        <v>10739373</v>
      </c>
      <c r="I6" s="8">
        <f t="shared" si="1"/>
        <v>6443623.7999999998</v>
      </c>
      <c r="J6" s="8">
        <f t="shared" si="2"/>
        <v>4295749.2</v>
      </c>
      <c r="K6" s="13"/>
    </row>
    <row r="7" spans="1:11" x14ac:dyDescent="0.35">
      <c r="A7" s="14"/>
      <c r="B7" s="15"/>
      <c r="C7" s="15"/>
      <c r="D7" s="7" t="s">
        <v>22</v>
      </c>
      <c r="E7" s="8">
        <v>1426394000</v>
      </c>
      <c r="F7" s="9">
        <v>0.6</v>
      </c>
      <c r="G7" s="10">
        <f t="shared" si="0"/>
        <v>855836400</v>
      </c>
      <c r="H7" s="11">
        <v>48170230</v>
      </c>
      <c r="I7" s="8">
        <f t="shared" si="1"/>
        <v>28902138</v>
      </c>
      <c r="J7" s="8">
        <f t="shared" si="2"/>
        <v>19268092</v>
      </c>
    </row>
    <row r="8" spans="1:11" x14ac:dyDescent="0.35">
      <c r="A8" s="17"/>
      <c r="B8" s="18"/>
      <c r="C8" s="18"/>
      <c r="D8" s="7"/>
      <c r="E8" s="19">
        <f>SUM(E6:E7)</f>
        <v>1426394000</v>
      </c>
      <c r="F8" s="19">
        <f t="shared" ref="F8:J8" si="4">SUM(F6:F7)</f>
        <v>1.2</v>
      </c>
      <c r="G8" s="19">
        <f t="shared" si="4"/>
        <v>855836400</v>
      </c>
      <c r="H8" s="19">
        <f t="shared" si="4"/>
        <v>58909603</v>
      </c>
      <c r="I8" s="19">
        <f t="shared" si="4"/>
        <v>35345761.799999997</v>
      </c>
      <c r="J8" s="19">
        <f t="shared" si="4"/>
        <v>23563841.199999999</v>
      </c>
      <c r="K8" s="13">
        <f t="shared" si="3"/>
        <v>24.21326791151521</v>
      </c>
    </row>
    <row r="9" spans="1:11" x14ac:dyDescent="0.35">
      <c r="A9" s="6">
        <v>5</v>
      </c>
      <c r="B9" t="s">
        <v>23</v>
      </c>
      <c r="C9" s="7">
        <v>18</v>
      </c>
      <c r="D9" s="7" t="s">
        <v>24</v>
      </c>
      <c r="E9" s="8">
        <v>181515040</v>
      </c>
      <c r="F9" s="9">
        <v>0.55000000000000004</v>
      </c>
      <c r="G9" s="10">
        <f t="shared" si="0"/>
        <v>99833272.000000015</v>
      </c>
      <c r="H9" s="11">
        <v>0</v>
      </c>
      <c r="I9" s="8">
        <f t="shared" si="1"/>
        <v>0</v>
      </c>
      <c r="J9" s="8">
        <f t="shared" si="2"/>
        <v>0</v>
      </c>
    </row>
    <row r="10" spans="1:11" x14ac:dyDescent="0.35">
      <c r="A10" s="6">
        <v>6</v>
      </c>
      <c r="B10" t="s">
        <v>25</v>
      </c>
      <c r="C10" s="7">
        <v>24</v>
      </c>
      <c r="D10" s="7" t="s">
        <v>26</v>
      </c>
      <c r="E10" s="8">
        <v>228008670</v>
      </c>
      <c r="F10" s="9">
        <v>0.55000000000000004</v>
      </c>
      <c r="G10" s="10">
        <f t="shared" si="0"/>
        <v>125404768.50000001</v>
      </c>
      <c r="H10" s="11">
        <v>7573906</v>
      </c>
      <c r="I10" s="8">
        <f t="shared" si="1"/>
        <v>4165648.3000000003</v>
      </c>
      <c r="J10" s="8">
        <f t="shared" si="2"/>
        <v>3408257.6999999997</v>
      </c>
      <c r="K10" s="13">
        <f t="shared" si="3"/>
        <v>30.104502221178876</v>
      </c>
    </row>
    <row r="11" spans="1:11" x14ac:dyDescent="0.35">
      <c r="A11" s="14">
        <v>7</v>
      </c>
      <c r="B11" s="15" t="s">
        <v>27</v>
      </c>
      <c r="C11" s="15" t="s">
        <v>28</v>
      </c>
      <c r="D11" s="7" t="s">
        <v>29</v>
      </c>
      <c r="E11" s="8"/>
      <c r="F11" s="9">
        <v>0.6</v>
      </c>
      <c r="G11" s="10"/>
      <c r="H11" s="11">
        <v>5260255</v>
      </c>
      <c r="I11" s="8">
        <f t="shared" si="1"/>
        <v>3156153</v>
      </c>
      <c r="J11" s="8">
        <f t="shared" si="2"/>
        <v>2104102</v>
      </c>
    </row>
    <row r="12" spans="1:11" x14ac:dyDescent="0.35">
      <c r="A12" s="14"/>
      <c r="B12" s="15"/>
      <c r="C12" s="15"/>
      <c r="D12" s="7" t="s">
        <v>15</v>
      </c>
      <c r="E12" s="8"/>
      <c r="F12" s="9">
        <v>0.6</v>
      </c>
      <c r="G12" s="10"/>
      <c r="H12" s="11">
        <v>6020652</v>
      </c>
      <c r="I12" s="8">
        <f t="shared" si="1"/>
        <v>3612391.1999999997</v>
      </c>
      <c r="J12" s="8">
        <f t="shared" si="2"/>
        <v>2408260.8000000003</v>
      </c>
    </row>
    <row r="13" spans="1:11" x14ac:dyDescent="0.35">
      <c r="A13" s="14"/>
      <c r="B13" s="15"/>
      <c r="C13" s="15"/>
      <c r="D13" s="7" t="s">
        <v>30</v>
      </c>
      <c r="E13" s="8"/>
      <c r="F13" s="9">
        <v>0.6</v>
      </c>
      <c r="G13" s="10"/>
      <c r="H13" s="11">
        <v>944749</v>
      </c>
      <c r="I13" s="8">
        <f t="shared" si="1"/>
        <v>566849.4</v>
      </c>
      <c r="J13" s="8">
        <f t="shared" si="2"/>
        <v>377899.6</v>
      </c>
    </row>
    <row r="14" spans="1:11" x14ac:dyDescent="0.35">
      <c r="A14" s="14"/>
      <c r="B14" s="15"/>
      <c r="C14" s="15"/>
      <c r="D14" s="7" t="s">
        <v>26</v>
      </c>
      <c r="E14" s="8">
        <v>116689000</v>
      </c>
      <c r="F14" s="9">
        <v>0.6</v>
      </c>
      <c r="G14" s="10">
        <f t="shared" si="0"/>
        <v>70013400</v>
      </c>
      <c r="H14" s="11">
        <v>0</v>
      </c>
      <c r="I14" s="8">
        <f t="shared" si="1"/>
        <v>0</v>
      </c>
      <c r="J14" s="8">
        <f t="shared" si="2"/>
        <v>0</v>
      </c>
    </row>
    <row r="15" spans="1:11" s="1" customFormat="1" x14ac:dyDescent="0.35">
      <c r="A15" s="20"/>
      <c r="B15" s="21"/>
      <c r="C15" s="21"/>
      <c r="D15" s="22"/>
      <c r="E15" s="23">
        <f>SUM(E11:E14)</f>
        <v>116689000</v>
      </c>
      <c r="F15" s="24"/>
      <c r="G15" s="25">
        <f>SUM(G11:G14)</f>
        <v>70013400</v>
      </c>
      <c r="H15" s="25">
        <f>SUM(H11:H14)</f>
        <v>12225656</v>
      </c>
      <c r="I15" s="25">
        <f>SUM(I11:I14)</f>
        <v>7335393.5999999996</v>
      </c>
      <c r="J15" s="25">
        <f>SUM(J11:J14)</f>
        <v>4890262.4000000004</v>
      </c>
      <c r="K15" s="3">
        <f t="shared" si="3"/>
        <v>9.5446003061103646</v>
      </c>
    </row>
    <row r="16" spans="1:11" x14ac:dyDescent="0.35">
      <c r="A16" s="6">
        <v>8</v>
      </c>
      <c r="B16" t="s">
        <v>31</v>
      </c>
      <c r="C16" s="7" t="s">
        <v>32</v>
      </c>
      <c r="D16" s="7" t="s">
        <v>33</v>
      </c>
      <c r="E16" s="8"/>
      <c r="F16" s="9">
        <v>0.6</v>
      </c>
      <c r="G16" s="10"/>
      <c r="H16" s="11">
        <v>7251616</v>
      </c>
      <c r="I16" s="8">
        <f t="shared" si="1"/>
        <v>4350969.5999999996</v>
      </c>
      <c r="J16" s="8">
        <f t="shared" si="2"/>
        <v>2900646.4000000004</v>
      </c>
    </row>
    <row r="17" spans="1:11" x14ac:dyDescent="0.35">
      <c r="A17" s="6">
        <v>9</v>
      </c>
      <c r="B17" t="s">
        <v>34</v>
      </c>
      <c r="C17" s="7">
        <v>55</v>
      </c>
      <c r="D17" s="7" t="s">
        <v>26</v>
      </c>
      <c r="E17" s="8"/>
      <c r="F17" s="9">
        <v>0.6</v>
      </c>
      <c r="G17" s="10"/>
      <c r="H17" s="11">
        <v>62416</v>
      </c>
      <c r="I17" s="8">
        <f t="shared" si="1"/>
        <v>37449.599999999999</v>
      </c>
      <c r="J17" s="8">
        <f t="shared" si="2"/>
        <v>24966.400000000001</v>
      </c>
    </row>
    <row r="18" spans="1:11" x14ac:dyDescent="0.35">
      <c r="A18" s="6">
        <v>10</v>
      </c>
      <c r="B18" t="s">
        <v>35</v>
      </c>
      <c r="C18" s="7">
        <v>17</v>
      </c>
      <c r="D18" s="7" t="s">
        <v>26</v>
      </c>
      <c r="E18" s="8"/>
      <c r="F18" s="9">
        <v>0.55000000000000004</v>
      </c>
      <c r="G18" s="10"/>
      <c r="H18" s="11">
        <v>7292831</v>
      </c>
      <c r="I18" s="8">
        <f t="shared" si="1"/>
        <v>4011057.0500000003</v>
      </c>
      <c r="J18" s="8">
        <f t="shared" si="2"/>
        <v>3281773.9499999997</v>
      </c>
    </row>
    <row r="19" spans="1:11" x14ac:dyDescent="0.35">
      <c r="A19" s="14">
        <v>11</v>
      </c>
      <c r="B19" s="15" t="s">
        <v>36</v>
      </c>
      <c r="C19" s="26" t="s">
        <v>37</v>
      </c>
      <c r="D19" s="27" t="s">
        <v>29</v>
      </c>
      <c r="E19" s="8"/>
      <c r="F19" s="9">
        <v>0.55000000000000004</v>
      </c>
      <c r="G19" s="10"/>
      <c r="H19" s="11">
        <v>33009600</v>
      </c>
      <c r="I19" s="8">
        <f t="shared" si="1"/>
        <v>18155280</v>
      </c>
      <c r="J19" s="8">
        <f t="shared" si="2"/>
        <v>14854320</v>
      </c>
    </row>
    <row r="20" spans="1:11" x14ac:dyDescent="0.35">
      <c r="A20" s="14"/>
      <c r="B20" s="15"/>
      <c r="C20" s="26"/>
      <c r="D20" s="27" t="s">
        <v>38</v>
      </c>
      <c r="E20" s="8"/>
      <c r="F20" s="9">
        <v>0.55000000000000004</v>
      </c>
      <c r="G20" s="10"/>
      <c r="H20" s="11">
        <v>6325996</v>
      </c>
      <c r="I20" s="8">
        <f t="shared" si="1"/>
        <v>3479297.8000000003</v>
      </c>
      <c r="J20" s="8">
        <f t="shared" si="2"/>
        <v>2846698.1999999997</v>
      </c>
    </row>
    <row r="21" spans="1:11" x14ac:dyDescent="0.35">
      <c r="A21" s="14"/>
      <c r="B21" s="15"/>
      <c r="C21" s="26"/>
      <c r="D21" s="27" t="s">
        <v>24</v>
      </c>
      <c r="E21" s="8"/>
      <c r="F21" s="9">
        <v>0.55000000000000004</v>
      </c>
      <c r="G21" s="10"/>
      <c r="H21" s="11">
        <v>10213674</v>
      </c>
      <c r="I21" s="8">
        <f t="shared" si="1"/>
        <v>5617520.7000000002</v>
      </c>
      <c r="J21" s="8">
        <f t="shared" si="2"/>
        <v>4596153.3</v>
      </c>
    </row>
    <row r="22" spans="1:11" x14ac:dyDescent="0.35">
      <c r="A22" s="14"/>
      <c r="B22" s="15"/>
      <c r="C22" s="26"/>
      <c r="D22" s="27" t="s">
        <v>39</v>
      </c>
      <c r="E22" s="8">
        <v>2945274000</v>
      </c>
      <c r="F22" s="9">
        <v>0.55000000000000004</v>
      </c>
      <c r="G22" s="10">
        <f t="shared" si="0"/>
        <v>1619900700.0000002</v>
      </c>
      <c r="H22" s="11">
        <v>1354737</v>
      </c>
      <c r="I22" s="8">
        <f t="shared" si="1"/>
        <v>745105.35000000009</v>
      </c>
      <c r="J22" s="8">
        <f t="shared" si="2"/>
        <v>609631.64999999991</v>
      </c>
    </row>
    <row r="23" spans="1:11" s="1" customFormat="1" x14ac:dyDescent="0.35">
      <c r="A23" s="20"/>
      <c r="B23" s="21"/>
      <c r="C23" s="28"/>
      <c r="D23" s="29"/>
      <c r="E23" s="23">
        <f>SUM(E19:E22)</f>
        <v>2945274000</v>
      </c>
      <c r="F23" s="24">
        <v>0.55000000000000004</v>
      </c>
      <c r="G23" s="25">
        <f>SUM(G16:G22)</f>
        <v>1619900700.0000002</v>
      </c>
      <c r="H23" s="25">
        <f t="shared" ref="H23:J23" si="5">SUM(H16:H22)</f>
        <v>65510870</v>
      </c>
      <c r="I23" s="25">
        <f t="shared" si="5"/>
        <v>36396680.100000001</v>
      </c>
      <c r="J23" s="25">
        <f t="shared" si="5"/>
        <v>29114189.899999999</v>
      </c>
      <c r="K23" s="3">
        <f t="shared" si="3"/>
        <v>44.506825775024467</v>
      </c>
    </row>
    <row r="24" spans="1:11" x14ac:dyDescent="0.35">
      <c r="A24" s="14">
        <v>12</v>
      </c>
      <c r="B24" s="15" t="s">
        <v>40</v>
      </c>
      <c r="C24" s="30" t="s">
        <v>41</v>
      </c>
      <c r="D24" s="27" t="s">
        <v>26</v>
      </c>
      <c r="E24" s="8"/>
      <c r="F24" s="9">
        <v>0.6</v>
      </c>
      <c r="G24" s="10"/>
      <c r="H24" s="11">
        <v>4737968</v>
      </c>
      <c r="I24" s="8">
        <f t="shared" si="1"/>
        <v>2842780.8</v>
      </c>
      <c r="J24" s="8">
        <f t="shared" si="2"/>
        <v>1895187.2000000002</v>
      </c>
    </row>
    <row r="25" spans="1:11" x14ac:dyDescent="0.35">
      <c r="A25" s="14"/>
      <c r="B25" s="15"/>
      <c r="C25" s="30"/>
      <c r="D25" s="7" t="s">
        <v>42</v>
      </c>
      <c r="E25" s="8">
        <v>915742440</v>
      </c>
      <c r="F25" s="9">
        <v>0.6</v>
      </c>
      <c r="G25" s="10">
        <f t="shared" si="0"/>
        <v>549445464</v>
      </c>
      <c r="H25" s="11">
        <v>36146090</v>
      </c>
      <c r="I25" s="8">
        <f t="shared" si="1"/>
        <v>21687654</v>
      </c>
      <c r="J25" s="8">
        <f t="shared" si="2"/>
        <v>14458436</v>
      </c>
    </row>
    <row r="26" spans="1:11" s="1" customFormat="1" x14ac:dyDescent="0.35">
      <c r="A26" s="20"/>
      <c r="B26" s="21"/>
      <c r="C26" s="31"/>
      <c r="D26" s="22"/>
      <c r="E26" s="23">
        <f>SUM(E24:E25)</f>
        <v>915742440</v>
      </c>
      <c r="F26" s="24">
        <v>0.6</v>
      </c>
      <c r="G26" s="25">
        <f>SUM(G24:G25)</f>
        <v>549445464</v>
      </c>
      <c r="H26" s="25">
        <f t="shared" ref="H26:I26" si="6">SUM(H24:H25)</f>
        <v>40884058</v>
      </c>
      <c r="I26" s="25">
        <f t="shared" si="6"/>
        <v>24530434.800000001</v>
      </c>
      <c r="J26" s="25">
        <f>SUM(J24:J25)</f>
        <v>16353623.199999999</v>
      </c>
      <c r="K26" s="3">
        <f t="shared" si="3"/>
        <v>22.39852120354589</v>
      </c>
    </row>
    <row r="27" spans="1:11" x14ac:dyDescent="0.35">
      <c r="A27" s="6"/>
      <c r="C27" s="7"/>
      <c r="D27" s="7"/>
      <c r="E27" s="8"/>
      <c r="F27" s="9"/>
      <c r="G27" s="10"/>
      <c r="H27" s="8"/>
      <c r="I27" s="8"/>
      <c r="J27" s="8"/>
    </row>
    <row r="28" spans="1:11" ht="15" thickBot="1" x14ac:dyDescent="0.4">
      <c r="B28" s="32" t="s">
        <v>43</v>
      </c>
      <c r="C28" s="32"/>
      <c r="D28" s="32"/>
      <c r="E28" s="33">
        <f>E3+E4+E5+E8+E9+E10+E15+E23+E26+E27</f>
        <v>9409751450</v>
      </c>
      <c r="F28" s="33"/>
      <c r="G28" s="33">
        <f>G3+G4+G5+G8+G9+G10+G15+G23+G26+G27</f>
        <v>5435568623</v>
      </c>
      <c r="H28" s="33">
        <f>H3+H4+H5+H8+H9+H10+H15+H23+H26+H27</f>
        <v>257054898</v>
      </c>
      <c r="I28" s="33">
        <f>I3+I4+I5+I8+I9+I10+I15+I23+I26+I27</f>
        <v>150731914.15000001</v>
      </c>
      <c r="J28" s="33">
        <f>J3+J4+J5+J8+J9+J10+J15+J23+J26+J27</f>
        <v>106322983.85000001</v>
      </c>
      <c r="K28" s="34">
        <f t="shared" si="3"/>
        <v>36.061166300792976</v>
      </c>
    </row>
    <row r="29" spans="1:11" ht="15" thickTop="1" x14ac:dyDescent="0.35"/>
  </sheetData>
  <mergeCells count="12">
    <mergeCell ref="A19:A22"/>
    <mergeCell ref="B19:B22"/>
    <mergeCell ref="C19:C22"/>
    <mergeCell ref="A24:A25"/>
    <mergeCell ref="B24:B25"/>
    <mergeCell ref="C24:C25"/>
    <mergeCell ref="A6:A7"/>
    <mergeCell ref="B6:B7"/>
    <mergeCell ref="C6:C7"/>
    <mergeCell ref="A11:A14"/>
    <mergeCell ref="B11:B14"/>
    <mergeCell ref="C11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Project 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Olorundaisi</dc:creator>
  <cp:lastModifiedBy>Perez Olorundaisi</cp:lastModifiedBy>
  <dcterms:created xsi:type="dcterms:W3CDTF">2024-11-05T13:16:14Z</dcterms:created>
  <dcterms:modified xsi:type="dcterms:W3CDTF">2024-11-05T13:17:07Z</dcterms:modified>
</cp:coreProperties>
</file>