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threadedComments/threadedComment2.xml" ContentType="application/vnd.ms-excel.threadedcomments+xml"/>
  <Override PartName="/xl/comments5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be268c104ac439a/Desktop/New folder (2)/New folder/NEITI_22-23 OGA/NEITI_2022_2023 Final Reporting/1-Contextual Report ^M Main Reports_Review Feedback/2022-2023 NEITI OGA Appendix/"/>
    </mc:Choice>
  </mc:AlternateContent>
  <xr:revisionPtr revIDLastSave="94" documentId="8_{2CFB944B-0D93-4706-93E6-36413D21B8AE}" xr6:coauthVersionLast="47" xr6:coauthVersionMax="47" xr10:uidLastSave="{8AD02C5D-BC40-4DE0-8DCA-870A3D1C95C0}"/>
  <bookViews>
    <workbookView xWindow="-110" yWindow="-110" windowWidth="19420" windowHeight="10300" tabRatio="936" firstSheet="1" activeTab="2" xr2:uid="{985DCBC2-2644-4807-B58D-6A99578C0358}"/>
  </bookViews>
  <sheets>
    <sheet name="NNPCImport_Jan-Jun_22_Monthly" sheetId="1" r:id="rId1"/>
    <sheet name="NNPCImport_Jul-Dec_22_Monthly" sheetId="2" r:id="rId2"/>
    <sheet name="NNPCImport_JanMay_23_Monthly" sheetId="3" r:id="rId3"/>
    <sheet name="NNPCIMport_Jun-Aug_23_Monthly" sheetId="4" r:id="rId4"/>
    <sheet name="NNPCImport_Sept-Dec_23_Monthly" sheetId="5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Discharge_Header" localSheetId="3">#REF!</definedName>
    <definedName name="Discharge_Header" localSheetId="4">#REF!</definedName>
    <definedName name="DISCHARGE_Report1" localSheetId="3">#REF!</definedName>
    <definedName name="DISCHARGE_Report1" localSheetId="4">#REF!</definedName>
    <definedName name="SEA_DISTANCE" localSheetId="3">'[2]SEA DISTANCE'!$1:$1048576</definedName>
    <definedName name="SEA_DISTANCE" localSheetId="4">'[4]SEA DISTANCE'!$1:$1048576</definedName>
    <definedName name="VESSEL_IMONumber" localSheetId="3">'[2]IMO Number'!$B$2:$B$1048576</definedName>
    <definedName name="VESSEL_IMONumber" localSheetId="4">'[4]IMO Number'!$B$2:$B$1048576</definedName>
    <definedName name="VESSEL_Name" localSheetId="3">'[2]IMO Number'!$C$2:$C$1048576</definedName>
    <definedName name="VESSEL_Name" localSheetId="4">'[4]IMO Number'!$C$2:$C$1048576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6" i="1" l="1"/>
  <c r="Z22" i="5"/>
  <c r="X22" i="5"/>
  <c r="W22" i="5"/>
  <c r="V22" i="5"/>
  <c r="J22" i="5"/>
  <c r="I22" i="5"/>
  <c r="AA21" i="5"/>
  <c r="T21" i="5"/>
  <c r="S21" i="5"/>
  <c r="R21" i="5"/>
  <c r="P21" i="5"/>
  <c r="K21" i="5"/>
  <c r="U21" i="5" s="1"/>
  <c r="AA20" i="5"/>
  <c r="U20" i="5"/>
  <c r="T20" i="5"/>
  <c r="S20" i="5"/>
  <c r="R20" i="5"/>
  <c r="P20" i="5"/>
  <c r="K20" i="5"/>
  <c r="L20" i="5" s="1"/>
  <c r="AA19" i="5"/>
  <c r="T19" i="5"/>
  <c r="P19" i="5"/>
  <c r="R19" i="5" s="1"/>
  <c r="S19" i="5" s="1"/>
  <c r="K19" i="5"/>
  <c r="L19" i="5" s="1"/>
  <c r="AA18" i="5"/>
  <c r="T18" i="5"/>
  <c r="S18" i="5"/>
  <c r="R18" i="5"/>
  <c r="P18" i="5"/>
  <c r="K18" i="5"/>
  <c r="U18" i="5" s="1"/>
  <c r="AA17" i="5"/>
  <c r="U17" i="5"/>
  <c r="T17" i="5"/>
  <c r="S17" i="5"/>
  <c r="R17" i="5"/>
  <c r="P17" i="5"/>
  <c r="K17" i="5"/>
  <c r="L17" i="5" s="1"/>
  <c r="AA16" i="5"/>
  <c r="T16" i="5"/>
  <c r="P16" i="5"/>
  <c r="R16" i="5" s="1"/>
  <c r="S16" i="5" s="1"/>
  <c r="K16" i="5"/>
  <c r="L16" i="5" s="1"/>
  <c r="AA15" i="5"/>
  <c r="T15" i="5"/>
  <c r="S15" i="5"/>
  <c r="R15" i="5"/>
  <c r="P15" i="5"/>
  <c r="K15" i="5"/>
  <c r="U15" i="5" s="1"/>
  <c r="AA10" i="5"/>
  <c r="U10" i="5"/>
  <c r="T10" i="5"/>
  <c r="S10" i="5"/>
  <c r="R10" i="5"/>
  <c r="P10" i="5"/>
  <c r="K10" i="5"/>
  <c r="L10" i="5" s="1"/>
  <c r="AA9" i="5"/>
  <c r="AA22" i="5" s="1"/>
  <c r="T9" i="5"/>
  <c r="P9" i="5"/>
  <c r="R9" i="5" s="1"/>
  <c r="S9" i="5" s="1"/>
  <c r="K9" i="5"/>
  <c r="L9" i="5" s="1"/>
  <c r="AA8" i="5"/>
  <c r="Y8" i="5"/>
  <c r="Y22" i="5" s="1"/>
  <c r="W8" i="5"/>
  <c r="T8" i="5"/>
  <c r="P8" i="5"/>
  <c r="R8" i="5" s="1"/>
  <c r="K8" i="5"/>
  <c r="U8" i="5" s="1"/>
  <c r="AC67" i="4"/>
  <c r="AA67" i="4"/>
  <c r="Y67" i="4"/>
  <c r="N67" i="4"/>
  <c r="M67" i="4"/>
  <c r="AD65" i="4"/>
  <c r="AB65" i="4"/>
  <c r="Z65" i="4"/>
  <c r="W65" i="4"/>
  <c r="S65" i="4"/>
  <c r="U65" i="4" s="1"/>
  <c r="V65" i="4" s="1"/>
  <c r="O65" i="4"/>
  <c r="AD64" i="4"/>
  <c r="AB64" i="4"/>
  <c r="Z64" i="4"/>
  <c r="W64" i="4"/>
  <c r="S64" i="4"/>
  <c r="U64" i="4" s="1"/>
  <c r="V64" i="4" s="1"/>
  <c r="O64" i="4"/>
  <c r="X64" i="4" s="1"/>
  <c r="AD63" i="4"/>
  <c r="AB63" i="4"/>
  <c r="Z63" i="4"/>
  <c r="W63" i="4"/>
  <c r="U63" i="4"/>
  <c r="V63" i="4" s="1"/>
  <c r="S63" i="4"/>
  <c r="O63" i="4"/>
  <c r="AD62" i="4"/>
  <c r="AB62" i="4"/>
  <c r="Z62" i="4"/>
  <c r="W62" i="4"/>
  <c r="S62" i="4"/>
  <c r="U62" i="4" s="1"/>
  <c r="V62" i="4" s="1"/>
  <c r="O62" i="4"/>
  <c r="AD61" i="4"/>
  <c r="AB61" i="4"/>
  <c r="Z61" i="4"/>
  <c r="W61" i="4"/>
  <c r="S61" i="4"/>
  <c r="U61" i="4" s="1"/>
  <c r="V61" i="4" s="1"/>
  <c r="O61" i="4"/>
  <c r="AD60" i="4"/>
  <c r="AB60" i="4"/>
  <c r="Z60" i="4"/>
  <c r="W60" i="4"/>
  <c r="S60" i="4"/>
  <c r="U60" i="4" s="1"/>
  <c r="V60" i="4" s="1"/>
  <c r="O60" i="4"/>
  <c r="AD59" i="4"/>
  <c r="AB59" i="4"/>
  <c r="Z59" i="4"/>
  <c r="W59" i="4"/>
  <c r="U59" i="4"/>
  <c r="V59" i="4" s="1"/>
  <c r="S59" i="4"/>
  <c r="O59" i="4"/>
  <c r="AD58" i="4"/>
  <c r="AB58" i="4"/>
  <c r="Z58" i="4"/>
  <c r="W58" i="4"/>
  <c r="S58" i="4"/>
  <c r="U58" i="4" s="1"/>
  <c r="V58" i="4" s="1"/>
  <c r="O58" i="4"/>
  <c r="AD57" i="4"/>
  <c r="AB57" i="4"/>
  <c r="Z57" i="4"/>
  <c r="W57" i="4"/>
  <c r="U57" i="4"/>
  <c r="V57" i="4" s="1"/>
  <c r="O57" i="4"/>
  <c r="W56" i="4"/>
  <c r="S56" i="4"/>
  <c r="U56" i="4" s="1"/>
  <c r="V56" i="4" s="1"/>
  <c r="O56" i="4"/>
  <c r="X56" i="4" s="1"/>
  <c r="Z55" i="4"/>
  <c r="W55" i="4"/>
  <c r="S55" i="4"/>
  <c r="U55" i="4" s="1"/>
  <c r="V55" i="4" s="1"/>
  <c r="O55" i="4"/>
  <c r="Z54" i="4"/>
  <c r="W54" i="4"/>
  <c r="S54" i="4"/>
  <c r="U54" i="4" s="1"/>
  <c r="V54" i="4" s="1"/>
  <c r="O54" i="4"/>
  <c r="AD53" i="4"/>
  <c r="AB53" i="4"/>
  <c r="Z53" i="4"/>
  <c r="W53" i="4"/>
  <c r="S53" i="4"/>
  <c r="U53" i="4" s="1"/>
  <c r="V53" i="4" s="1"/>
  <c r="O53" i="4"/>
  <c r="AD52" i="4"/>
  <c r="AB52" i="4"/>
  <c r="Z52" i="4"/>
  <c r="W52" i="4"/>
  <c r="S52" i="4"/>
  <c r="U52" i="4" s="1"/>
  <c r="V52" i="4" s="1"/>
  <c r="O52" i="4"/>
  <c r="AD51" i="4"/>
  <c r="AB51" i="4"/>
  <c r="Z51" i="4"/>
  <c r="W51" i="4"/>
  <c r="S51" i="4"/>
  <c r="U51" i="4" s="1"/>
  <c r="V51" i="4" s="1"/>
  <c r="O51" i="4"/>
  <c r="AD50" i="4"/>
  <c r="AB50" i="4"/>
  <c r="Z50" i="4"/>
  <c r="W50" i="4"/>
  <c r="S50" i="4"/>
  <c r="U50" i="4" s="1"/>
  <c r="V50" i="4" s="1"/>
  <c r="O50" i="4"/>
  <c r="AD49" i="4"/>
  <c r="AB49" i="4"/>
  <c r="Z49" i="4"/>
  <c r="W49" i="4"/>
  <c r="S49" i="4"/>
  <c r="U49" i="4" s="1"/>
  <c r="V49" i="4" s="1"/>
  <c r="O49" i="4"/>
  <c r="AD48" i="4"/>
  <c r="AB48" i="4"/>
  <c r="Z48" i="4"/>
  <c r="W48" i="4"/>
  <c r="S48" i="4"/>
  <c r="U48" i="4" s="1"/>
  <c r="V48" i="4" s="1"/>
  <c r="O48" i="4"/>
  <c r="AD47" i="4"/>
  <c r="AB47" i="4"/>
  <c r="Z47" i="4"/>
  <c r="W47" i="4"/>
  <c r="S47" i="4"/>
  <c r="U47" i="4" s="1"/>
  <c r="V47" i="4" s="1"/>
  <c r="O47" i="4"/>
  <c r="X47" i="4" s="1"/>
  <c r="AD46" i="4"/>
  <c r="AB46" i="4"/>
  <c r="Z46" i="4"/>
  <c r="W46" i="4"/>
  <c r="X46" i="4" s="1"/>
  <c r="S46" i="4"/>
  <c r="U46" i="4" s="1"/>
  <c r="V46" i="4" s="1"/>
  <c r="O46" i="4"/>
  <c r="AD45" i="4"/>
  <c r="AB45" i="4"/>
  <c r="Z45" i="4"/>
  <c r="W45" i="4"/>
  <c r="S45" i="4"/>
  <c r="U45" i="4" s="1"/>
  <c r="V45" i="4" s="1"/>
  <c r="O45" i="4"/>
  <c r="AD44" i="4"/>
  <c r="AB44" i="4"/>
  <c r="Z44" i="4"/>
  <c r="W44" i="4"/>
  <c r="S44" i="4"/>
  <c r="U44" i="4" s="1"/>
  <c r="V44" i="4" s="1"/>
  <c r="O44" i="4"/>
  <c r="AD43" i="4"/>
  <c r="Z43" i="4"/>
  <c r="W43" i="4"/>
  <c r="S43" i="4"/>
  <c r="U43" i="4" s="1"/>
  <c r="V43" i="4" s="1"/>
  <c r="O43" i="4"/>
  <c r="AD42" i="4"/>
  <c r="AB42" i="4"/>
  <c r="Z42" i="4"/>
  <c r="W42" i="4"/>
  <c r="S42" i="4"/>
  <c r="U42" i="4" s="1"/>
  <c r="V42" i="4" s="1"/>
  <c r="O42" i="4"/>
  <c r="AD41" i="4"/>
  <c r="AB41" i="4"/>
  <c r="Z41" i="4"/>
  <c r="W41" i="4"/>
  <c r="U41" i="4"/>
  <c r="V41" i="4" s="1"/>
  <c r="O41" i="4"/>
  <c r="AD40" i="4"/>
  <c r="AB40" i="4"/>
  <c r="Z40" i="4"/>
  <c r="W40" i="4"/>
  <c r="S40" i="4"/>
  <c r="U40" i="4" s="1"/>
  <c r="V40" i="4" s="1"/>
  <c r="O40" i="4"/>
  <c r="AD39" i="4"/>
  <c r="AB39" i="4"/>
  <c r="Z39" i="4"/>
  <c r="W39" i="4"/>
  <c r="S39" i="4"/>
  <c r="U39" i="4" s="1"/>
  <c r="V39" i="4" s="1"/>
  <c r="O39" i="4"/>
  <c r="AD38" i="4"/>
  <c r="AB38" i="4"/>
  <c r="Z38" i="4"/>
  <c r="W38" i="4"/>
  <c r="S38" i="4"/>
  <c r="U38" i="4" s="1"/>
  <c r="V38" i="4" s="1"/>
  <c r="O38" i="4"/>
  <c r="AD37" i="4"/>
  <c r="AB37" i="4"/>
  <c r="Z37" i="4"/>
  <c r="W37" i="4"/>
  <c r="S37" i="4"/>
  <c r="U37" i="4" s="1"/>
  <c r="V37" i="4" s="1"/>
  <c r="O37" i="4"/>
  <c r="AD36" i="4"/>
  <c r="AB36" i="4"/>
  <c r="Z36" i="4"/>
  <c r="W36" i="4"/>
  <c r="U36" i="4"/>
  <c r="V36" i="4" s="1"/>
  <c r="O36" i="4"/>
  <c r="AD35" i="4"/>
  <c r="AB35" i="4"/>
  <c r="Z35" i="4"/>
  <c r="W35" i="4"/>
  <c r="S35" i="4"/>
  <c r="U35" i="4" s="1"/>
  <c r="V35" i="4" s="1"/>
  <c r="O35" i="4"/>
  <c r="X35" i="4" s="1"/>
  <c r="AD34" i="4"/>
  <c r="AB34" i="4"/>
  <c r="Z34" i="4"/>
  <c r="W34" i="4"/>
  <c r="X34" i="4" s="1"/>
  <c r="S34" i="4"/>
  <c r="U34" i="4" s="1"/>
  <c r="V34" i="4" s="1"/>
  <c r="O34" i="4"/>
  <c r="AD33" i="4"/>
  <c r="AB33" i="4"/>
  <c r="Z33" i="4"/>
  <c r="W33" i="4"/>
  <c r="S33" i="4"/>
  <c r="U33" i="4" s="1"/>
  <c r="V33" i="4" s="1"/>
  <c r="O33" i="4"/>
  <c r="AD32" i="4"/>
  <c r="AB32" i="4"/>
  <c r="Z32" i="4"/>
  <c r="W32" i="4"/>
  <c r="S32" i="4"/>
  <c r="U32" i="4" s="1"/>
  <c r="V32" i="4" s="1"/>
  <c r="O32" i="4"/>
  <c r="AD31" i="4"/>
  <c r="AB31" i="4"/>
  <c r="Z31" i="4"/>
  <c r="W31" i="4"/>
  <c r="S31" i="4"/>
  <c r="U31" i="4" s="1"/>
  <c r="V31" i="4" s="1"/>
  <c r="O31" i="4"/>
  <c r="AD30" i="4"/>
  <c r="AB30" i="4"/>
  <c r="Z30" i="4"/>
  <c r="W30" i="4"/>
  <c r="X30" i="4" s="1"/>
  <c r="S30" i="4"/>
  <c r="U30" i="4" s="1"/>
  <c r="V30" i="4" s="1"/>
  <c r="O30" i="4"/>
  <c r="AD29" i="4"/>
  <c r="AB29" i="4"/>
  <c r="Z29" i="4"/>
  <c r="W29" i="4"/>
  <c r="S29" i="4"/>
  <c r="U29" i="4" s="1"/>
  <c r="V29" i="4" s="1"/>
  <c r="O29" i="4"/>
  <c r="AD28" i="4"/>
  <c r="AB28" i="4"/>
  <c r="Z28" i="4"/>
  <c r="W28" i="4"/>
  <c r="S28" i="4"/>
  <c r="U28" i="4" s="1"/>
  <c r="V28" i="4" s="1"/>
  <c r="O28" i="4"/>
  <c r="AD27" i="4"/>
  <c r="AB27" i="4"/>
  <c r="Z27" i="4"/>
  <c r="W27" i="4"/>
  <c r="S27" i="4"/>
  <c r="U27" i="4" s="1"/>
  <c r="V27" i="4" s="1"/>
  <c r="O27" i="4"/>
  <c r="X27" i="4" s="1"/>
  <c r="AD26" i="4"/>
  <c r="AB26" i="4"/>
  <c r="Z26" i="4"/>
  <c r="W26" i="4"/>
  <c r="X26" i="4" s="1"/>
  <c r="S26" i="4"/>
  <c r="U26" i="4" s="1"/>
  <c r="V26" i="4" s="1"/>
  <c r="O26" i="4"/>
  <c r="AD25" i="4"/>
  <c r="AB25" i="4"/>
  <c r="Z25" i="4"/>
  <c r="W25" i="4"/>
  <c r="S25" i="4"/>
  <c r="U25" i="4" s="1"/>
  <c r="V25" i="4" s="1"/>
  <c r="O25" i="4"/>
  <c r="X25" i="4" s="1"/>
  <c r="AD24" i="4"/>
  <c r="AB24" i="4"/>
  <c r="Z24" i="4"/>
  <c r="W24" i="4"/>
  <c r="S24" i="4"/>
  <c r="U24" i="4" s="1"/>
  <c r="V24" i="4" s="1"/>
  <c r="O24" i="4"/>
  <c r="AD23" i="4"/>
  <c r="AB23" i="4"/>
  <c r="Z23" i="4"/>
  <c r="W23" i="4"/>
  <c r="S23" i="4"/>
  <c r="U23" i="4" s="1"/>
  <c r="V23" i="4" s="1"/>
  <c r="O23" i="4"/>
  <c r="X23" i="4" s="1"/>
  <c r="AD22" i="4"/>
  <c r="AB22" i="4"/>
  <c r="Z22" i="4"/>
  <c r="W22" i="4"/>
  <c r="X22" i="4" s="1"/>
  <c r="S22" i="4"/>
  <c r="U22" i="4" s="1"/>
  <c r="V22" i="4" s="1"/>
  <c r="O22" i="4"/>
  <c r="AD21" i="4"/>
  <c r="AB21" i="4"/>
  <c r="Z21" i="4"/>
  <c r="W21" i="4"/>
  <c r="S21" i="4"/>
  <c r="U21" i="4" s="1"/>
  <c r="V21" i="4" s="1"/>
  <c r="O21" i="4"/>
  <c r="AD20" i="4"/>
  <c r="AB20" i="4"/>
  <c r="Z20" i="4"/>
  <c r="W20" i="4"/>
  <c r="S20" i="4"/>
  <c r="U20" i="4" s="1"/>
  <c r="V20" i="4" s="1"/>
  <c r="O20" i="4"/>
  <c r="AD19" i="4"/>
  <c r="AB19" i="4"/>
  <c r="Z19" i="4"/>
  <c r="W19" i="4"/>
  <c r="S19" i="4"/>
  <c r="U19" i="4" s="1"/>
  <c r="V19" i="4" s="1"/>
  <c r="O19" i="4"/>
  <c r="AD18" i="4"/>
  <c r="AB18" i="4"/>
  <c r="Z18" i="4"/>
  <c r="W18" i="4"/>
  <c r="S18" i="4"/>
  <c r="U18" i="4" s="1"/>
  <c r="V18" i="4" s="1"/>
  <c r="O18" i="4"/>
  <c r="AD17" i="4"/>
  <c r="AB17" i="4"/>
  <c r="Z17" i="4"/>
  <c r="W17" i="4"/>
  <c r="S17" i="4"/>
  <c r="U17" i="4" s="1"/>
  <c r="V17" i="4" s="1"/>
  <c r="O17" i="4"/>
  <c r="AD16" i="4"/>
  <c r="AB16" i="4"/>
  <c r="Z16" i="4"/>
  <c r="W16" i="4"/>
  <c r="S16" i="4"/>
  <c r="U16" i="4" s="1"/>
  <c r="V16" i="4" s="1"/>
  <c r="O16" i="4"/>
  <c r="AD15" i="4"/>
  <c r="AB15" i="4"/>
  <c r="Z15" i="4"/>
  <c r="W15" i="4"/>
  <c r="S15" i="4"/>
  <c r="U15" i="4" s="1"/>
  <c r="V15" i="4" s="1"/>
  <c r="O15" i="4"/>
  <c r="AD14" i="4"/>
  <c r="AB14" i="4"/>
  <c r="Z14" i="4"/>
  <c r="W14" i="4"/>
  <c r="U14" i="4"/>
  <c r="V14" i="4" s="1"/>
  <c r="O14" i="4"/>
  <c r="AD13" i="4"/>
  <c r="AB13" i="4"/>
  <c r="Z13" i="4"/>
  <c r="W13" i="4"/>
  <c r="U13" i="4"/>
  <c r="V13" i="4" s="1"/>
  <c r="O13" i="4"/>
  <c r="AD12" i="4"/>
  <c r="AB12" i="4"/>
  <c r="Z12" i="4"/>
  <c r="W12" i="4"/>
  <c r="S12" i="4"/>
  <c r="U12" i="4" s="1"/>
  <c r="V12" i="4" s="1"/>
  <c r="O12" i="4"/>
  <c r="X12" i="4" s="1"/>
  <c r="AD11" i="4"/>
  <c r="AB11" i="4"/>
  <c r="Z11" i="4"/>
  <c r="W11" i="4"/>
  <c r="X11" i="4" s="1"/>
  <c r="S11" i="4"/>
  <c r="U11" i="4" s="1"/>
  <c r="V11" i="4" s="1"/>
  <c r="O11" i="4"/>
  <c r="AD10" i="4"/>
  <c r="AB10" i="4"/>
  <c r="Z10" i="4"/>
  <c r="W10" i="4"/>
  <c r="S10" i="4"/>
  <c r="U10" i="4" s="1"/>
  <c r="V10" i="4" s="1"/>
  <c r="O10" i="4"/>
  <c r="X10" i="4" s="1"/>
  <c r="AD9" i="4"/>
  <c r="AB9" i="4"/>
  <c r="Z9" i="4"/>
  <c r="W9" i="4"/>
  <c r="S9" i="4"/>
  <c r="U9" i="4" s="1"/>
  <c r="V9" i="4" s="1"/>
  <c r="O9" i="4"/>
  <c r="AD8" i="4"/>
  <c r="AB8" i="4"/>
  <c r="Z8" i="4"/>
  <c r="W8" i="4"/>
  <c r="S8" i="4"/>
  <c r="U8" i="4" s="1"/>
  <c r="V8" i="4" s="1"/>
  <c r="O8" i="4"/>
  <c r="AD7" i="4"/>
  <c r="AB7" i="4"/>
  <c r="Z7" i="4"/>
  <c r="X7" i="4"/>
  <c r="W7" i="4"/>
  <c r="S7" i="4"/>
  <c r="U7" i="4" s="1"/>
  <c r="V7" i="4" s="1"/>
  <c r="O7" i="4"/>
  <c r="AD6" i="4"/>
  <c r="AB6" i="4"/>
  <c r="Z6" i="4"/>
  <c r="W6" i="4"/>
  <c r="S6" i="4"/>
  <c r="U6" i="4" s="1"/>
  <c r="V6" i="4" s="1"/>
  <c r="O6" i="4"/>
  <c r="S175" i="3"/>
  <c r="V175" i="3" s="1"/>
  <c r="Q175" i="3"/>
  <c r="M175" i="3"/>
  <c r="S174" i="3"/>
  <c r="V174" i="3" s="1"/>
  <c r="Q174" i="3"/>
  <c r="M174" i="3"/>
  <c r="V173" i="3"/>
  <c r="S173" i="3"/>
  <c r="U173" i="3" s="1"/>
  <c r="Q173" i="3"/>
  <c r="M173" i="3"/>
  <c r="S172" i="3"/>
  <c r="Q172" i="3"/>
  <c r="M172" i="3"/>
  <c r="S171" i="3"/>
  <c r="V171" i="3" s="1"/>
  <c r="Q171" i="3"/>
  <c r="M171" i="3"/>
  <c r="U170" i="3"/>
  <c r="S170" i="3"/>
  <c r="Q170" i="3"/>
  <c r="M170" i="3"/>
  <c r="V170" i="3" s="1"/>
  <c r="V169" i="3"/>
  <c r="U169" i="3"/>
  <c r="S169" i="3"/>
  <c r="Q169" i="3"/>
  <c r="M169" i="3"/>
  <c r="S168" i="3"/>
  <c r="V168" i="3" s="1"/>
  <c r="Q168" i="3"/>
  <c r="M168" i="3"/>
  <c r="S167" i="3"/>
  <c r="V167" i="3" s="1"/>
  <c r="Q167" i="3"/>
  <c r="M167" i="3"/>
  <c r="V166" i="3"/>
  <c r="U166" i="3"/>
  <c r="S166" i="3"/>
  <c r="Q166" i="3"/>
  <c r="M166" i="3"/>
  <c r="S165" i="3"/>
  <c r="Q165" i="3"/>
  <c r="M165" i="3"/>
  <c r="S164" i="3"/>
  <c r="U164" i="3" s="1"/>
  <c r="Q164" i="3"/>
  <c r="M164" i="3"/>
  <c r="S163" i="3"/>
  <c r="V163" i="3" s="1"/>
  <c r="Q163" i="3"/>
  <c r="M163" i="3"/>
  <c r="S162" i="3"/>
  <c r="V162" i="3" s="1"/>
  <c r="Q162" i="3"/>
  <c r="M162" i="3"/>
  <c r="V161" i="3"/>
  <c r="S161" i="3"/>
  <c r="U161" i="3" s="1"/>
  <c r="Q161" i="3"/>
  <c r="M161" i="3"/>
  <c r="U160" i="3"/>
  <c r="S160" i="3"/>
  <c r="V160" i="3" s="1"/>
  <c r="Q160" i="3"/>
  <c r="M160" i="3"/>
  <c r="S159" i="3"/>
  <c r="V159" i="3" s="1"/>
  <c r="Q159" i="3"/>
  <c r="M159" i="3"/>
  <c r="U158" i="3"/>
  <c r="S158" i="3"/>
  <c r="Q158" i="3"/>
  <c r="M158" i="3"/>
  <c r="V158" i="3" s="1"/>
  <c r="V157" i="3"/>
  <c r="U157" i="3"/>
  <c r="S157" i="3"/>
  <c r="Q157" i="3"/>
  <c r="M157" i="3"/>
  <c r="S156" i="3"/>
  <c r="V156" i="3" s="1"/>
  <c r="Q156" i="3"/>
  <c r="M156" i="3"/>
  <c r="S155" i="3"/>
  <c r="V155" i="3" s="1"/>
  <c r="Q155" i="3"/>
  <c r="M155" i="3"/>
  <c r="V154" i="3"/>
  <c r="U154" i="3"/>
  <c r="S154" i="3"/>
  <c r="Q154" i="3"/>
  <c r="M154" i="3"/>
  <c r="S153" i="3"/>
  <c r="Q153" i="3"/>
  <c r="M153" i="3"/>
  <c r="S152" i="3"/>
  <c r="U152" i="3" s="1"/>
  <c r="Q152" i="3"/>
  <c r="M152" i="3"/>
  <c r="S151" i="3"/>
  <c r="V151" i="3" s="1"/>
  <c r="Q151" i="3"/>
  <c r="M151" i="3"/>
  <c r="S150" i="3"/>
  <c r="V150" i="3" s="1"/>
  <c r="Q150" i="3"/>
  <c r="M150" i="3"/>
  <c r="AB149" i="3"/>
  <c r="Z149" i="3"/>
  <c r="X149" i="3"/>
  <c r="M149" i="3"/>
  <c r="L149" i="3"/>
  <c r="AD147" i="3"/>
  <c r="AG147" i="3" s="1"/>
  <c r="S147" i="3"/>
  <c r="AF147" i="3" s="1"/>
  <c r="AH147" i="3" s="1"/>
  <c r="Q147" i="3"/>
  <c r="AE147" i="3" s="1"/>
  <c r="AG146" i="3"/>
  <c r="AD146" i="3"/>
  <c r="S146" i="3"/>
  <c r="Q146" i="3"/>
  <c r="AE146" i="3" s="1"/>
  <c r="AE145" i="3"/>
  <c r="AD145" i="3"/>
  <c r="AG145" i="3" s="1"/>
  <c r="S145" i="3"/>
  <c r="V145" i="3" s="1"/>
  <c r="Q145" i="3"/>
  <c r="AG144" i="3"/>
  <c r="AF144" i="3"/>
  <c r="AE144" i="3"/>
  <c r="AD144" i="3"/>
  <c r="Y144" i="3"/>
  <c r="V144" i="3"/>
  <c r="U144" i="3"/>
  <c r="S144" i="3"/>
  <c r="Q144" i="3"/>
  <c r="AD143" i="3"/>
  <c r="AG143" i="3" s="1"/>
  <c r="V143" i="3"/>
  <c r="U143" i="3"/>
  <c r="S143" i="3"/>
  <c r="AF143" i="3" s="1"/>
  <c r="Q143" i="3"/>
  <c r="AE143" i="3" s="1"/>
  <c r="AD142" i="3"/>
  <c r="AG142" i="3" s="1"/>
  <c r="S142" i="3"/>
  <c r="Q142" i="3"/>
  <c r="AE142" i="3" s="1"/>
  <c r="AG141" i="3"/>
  <c r="AF141" i="3"/>
  <c r="AH141" i="3" s="1"/>
  <c r="AE141" i="3"/>
  <c r="AD141" i="3"/>
  <c r="S141" i="3"/>
  <c r="V141" i="3" s="1"/>
  <c r="Q141" i="3"/>
  <c r="AH140" i="3"/>
  <c r="AG140" i="3"/>
  <c r="AF140" i="3"/>
  <c r="AE140" i="3"/>
  <c r="AD140" i="3"/>
  <c r="V140" i="3"/>
  <c r="U140" i="3"/>
  <c r="S140" i="3"/>
  <c r="Q140" i="3"/>
  <c r="AE139" i="3"/>
  <c r="AD139" i="3"/>
  <c r="AG139" i="3" s="1"/>
  <c r="V139" i="3"/>
  <c r="U139" i="3"/>
  <c r="S139" i="3"/>
  <c r="AF139" i="3" s="1"/>
  <c r="Q139" i="3"/>
  <c r="AD138" i="3"/>
  <c r="AG138" i="3" s="1"/>
  <c r="AC138" i="3"/>
  <c r="S138" i="3"/>
  <c r="AF138" i="3" s="1"/>
  <c r="AH138" i="3" s="1"/>
  <c r="Q138" i="3"/>
  <c r="AE138" i="3" s="1"/>
  <c r="AG137" i="3"/>
  <c r="AF137" i="3"/>
  <c r="AH137" i="3" s="1"/>
  <c r="AD137" i="3"/>
  <c r="AA137" i="3"/>
  <c r="S137" i="3"/>
  <c r="Q137" i="3"/>
  <c r="AE137" i="3" s="1"/>
  <c r="AE136" i="3"/>
  <c r="AD136" i="3"/>
  <c r="AG136" i="3" s="1"/>
  <c r="S136" i="3"/>
  <c r="V136" i="3" s="1"/>
  <c r="Q136" i="3"/>
  <c r="AG135" i="3"/>
  <c r="AF135" i="3"/>
  <c r="AH135" i="3" s="1"/>
  <c r="AE135" i="3"/>
  <c r="AD135" i="3"/>
  <c r="AA135" i="3"/>
  <c r="Y135" i="3"/>
  <c r="V135" i="3"/>
  <c r="S135" i="3"/>
  <c r="U135" i="3" s="1"/>
  <c r="Q135" i="3"/>
  <c r="AF134" i="3"/>
  <c r="AE134" i="3"/>
  <c r="AD134" i="3"/>
  <c r="AG134" i="3" s="1"/>
  <c r="AC134" i="3"/>
  <c r="U134" i="3"/>
  <c r="S134" i="3"/>
  <c r="V134" i="3" s="1"/>
  <c r="Q134" i="3"/>
  <c r="AF133" i="3"/>
  <c r="AD133" i="3"/>
  <c r="AG133" i="3" s="1"/>
  <c r="Y133" i="3"/>
  <c r="V133" i="3"/>
  <c r="U133" i="3"/>
  <c r="S133" i="3"/>
  <c r="Q133" i="3"/>
  <c r="AE133" i="3" s="1"/>
  <c r="AD132" i="3"/>
  <c r="AG132" i="3" s="1"/>
  <c r="U132" i="3"/>
  <c r="S132" i="3"/>
  <c r="Q132" i="3"/>
  <c r="AE132" i="3" s="1"/>
  <c r="AH131" i="3"/>
  <c r="AG131" i="3"/>
  <c r="AF131" i="3"/>
  <c r="AD131" i="3"/>
  <c r="Y131" i="3"/>
  <c r="V131" i="3"/>
  <c r="U131" i="3"/>
  <c r="S131" i="3"/>
  <c r="Q131" i="3"/>
  <c r="AE131" i="3" s="1"/>
  <c r="AH130" i="3"/>
  <c r="AG130" i="3"/>
  <c r="AF130" i="3"/>
  <c r="AE130" i="3"/>
  <c r="AD130" i="3"/>
  <c r="AC130" i="3"/>
  <c r="Y130" i="3"/>
  <c r="S130" i="3"/>
  <c r="V130" i="3" s="1"/>
  <c r="Q130" i="3"/>
  <c r="AH129" i="3"/>
  <c r="AG129" i="3"/>
  <c r="AF129" i="3"/>
  <c r="AE129" i="3"/>
  <c r="AD129" i="3"/>
  <c r="AC129" i="3"/>
  <c r="V129" i="3"/>
  <c r="S129" i="3"/>
  <c r="U129" i="3" s="1"/>
  <c r="Q129" i="3"/>
  <c r="AF128" i="3"/>
  <c r="AE128" i="3"/>
  <c r="AD128" i="3"/>
  <c r="AG128" i="3" s="1"/>
  <c r="V128" i="3"/>
  <c r="S128" i="3"/>
  <c r="U128" i="3" s="1"/>
  <c r="Q128" i="3"/>
  <c r="AG127" i="3"/>
  <c r="AD127" i="3"/>
  <c r="V127" i="3"/>
  <c r="U127" i="3"/>
  <c r="S127" i="3"/>
  <c r="AF127" i="3" s="1"/>
  <c r="AH127" i="3" s="1"/>
  <c r="Q127" i="3"/>
  <c r="AE127" i="3" s="1"/>
  <c r="AG126" i="3"/>
  <c r="AF126" i="3"/>
  <c r="AH126" i="3" s="1"/>
  <c r="AD126" i="3"/>
  <c r="AA126" i="3"/>
  <c r="S126" i="3"/>
  <c r="Q126" i="3"/>
  <c r="AE126" i="3" s="1"/>
  <c r="AE125" i="3"/>
  <c r="AD125" i="3"/>
  <c r="AG125" i="3" s="1"/>
  <c r="S125" i="3"/>
  <c r="V125" i="3" s="1"/>
  <c r="Q125" i="3"/>
  <c r="AF124" i="3"/>
  <c r="AE124" i="3"/>
  <c r="AD124" i="3"/>
  <c r="AG124" i="3" s="1"/>
  <c r="AA124" i="3"/>
  <c r="V124" i="3"/>
  <c r="U124" i="3"/>
  <c r="S124" i="3"/>
  <c r="Q124" i="3"/>
  <c r="AD123" i="3"/>
  <c r="AG123" i="3" s="1"/>
  <c r="AA123" i="3"/>
  <c r="S123" i="3"/>
  <c r="Q123" i="3"/>
  <c r="AE123" i="3" s="1"/>
  <c r="AG122" i="3"/>
  <c r="AE122" i="3"/>
  <c r="AD122" i="3"/>
  <c r="AA122" i="3"/>
  <c r="S122" i="3"/>
  <c r="AF122" i="3" s="1"/>
  <c r="AH122" i="3" s="1"/>
  <c r="Q122" i="3"/>
  <c r="AG121" i="3"/>
  <c r="AD121" i="3"/>
  <c r="S121" i="3"/>
  <c r="Q121" i="3"/>
  <c r="AE121" i="3" s="1"/>
  <c r="AG120" i="3"/>
  <c r="AE120" i="3"/>
  <c r="AD120" i="3"/>
  <c r="S120" i="3"/>
  <c r="V120" i="3" s="1"/>
  <c r="Q120" i="3"/>
  <c r="AE119" i="3"/>
  <c r="AD119" i="3"/>
  <c r="AG119" i="3" s="1"/>
  <c r="S119" i="3"/>
  <c r="V119" i="3" s="1"/>
  <c r="Q119" i="3"/>
  <c r="AF118" i="3"/>
  <c r="AH118" i="3" s="1"/>
  <c r="AD118" i="3"/>
  <c r="AG118" i="3" s="1"/>
  <c r="AA118" i="3"/>
  <c r="V118" i="3"/>
  <c r="U118" i="3"/>
  <c r="S118" i="3"/>
  <c r="Q118" i="3"/>
  <c r="AE118" i="3" s="1"/>
  <c r="AD117" i="3"/>
  <c r="AG117" i="3" s="1"/>
  <c r="S117" i="3"/>
  <c r="Q117" i="3"/>
  <c r="AE117" i="3" s="1"/>
  <c r="AH116" i="3"/>
  <c r="AG116" i="3"/>
  <c r="AF116" i="3"/>
  <c r="AD116" i="3"/>
  <c r="Y116" i="3"/>
  <c r="V116" i="3"/>
  <c r="U116" i="3"/>
  <c r="S116" i="3"/>
  <c r="Q116" i="3"/>
  <c r="AE116" i="3" s="1"/>
  <c r="AF115" i="3"/>
  <c r="AD115" i="3"/>
  <c r="AG115" i="3" s="1"/>
  <c r="AH115" i="3" s="1"/>
  <c r="V115" i="3"/>
  <c r="S115" i="3"/>
  <c r="U115" i="3" s="1"/>
  <c r="Q115" i="3"/>
  <c r="AE115" i="3" s="1"/>
  <c r="AE114" i="3"/>
  <c r="AD114" i="3"/>
  <c r="AG114" i="3" s="1"/>
  <c r="AC114" i="3"/>
  <c r="S114" i="3"/>
  <c r="V114" i="3" s="1"/>
  <c r="Q114" i="3"/>
  <c r="AD113" i="3"/>
  <c r="AG113" i="3" s="1"/>
  <c r="V113" i="3"/>
  <c r="S113" i="3"/>
  <c r="AF113" i="3" s="1"/>
  <c r="Q113" i="3"/>
  <c r="AE113" i="3" s="1"/>
  <c r="AG112" i="3"/>
  <c r="AD112" i="3"/>
  <c r="S112" i="3"/>
  <c r="Q112" i="3"/>
  <c r="AE112" i="3" s="1"/>
  <c r="AG111" i="3"/>
  <c r="AE111" i="3"/>
  <c r="AD111" i="3"/>
  <c r="S111" i="3"/>
  <c r="V111" i="3" s="1"/>
  <c r="Q111" i="3"/>
  <c r="AE110" i="3"/>
  <c r="AD110" i="3"/>
  <c r="AG110" i="3" s="1"/>
  <c r="S110" i="3"/>
  <c r="V110" i="3" s="1"/>
  <c r="Q110" i="3"/>
  <c r="AF109" i="3"/>
  <c r="AH109" i="3" s="1"/>
  <c r="AD109" i="3"/>
  <c r="AG109" i="3" s="1"/>
  <c r="AA109" i="3"/>
  <c r="Y109" i="3"/>
  <c r="V109" i="3"/>
  <c r="S109" i="3"/>
  <c r="U109" i="3" s="1"/>
  <c r="Q109" i="3"/>
  <c r="AE109" i="3" s="1"/>
  <c r="AG108" i="3"/>
  <c r="AE108" i="3"/>
  <c r="AD108" i="3"/>
  <c r="Y108" i="3"/>
  <c r="U108" i="3"/>
  <c r="S108" i="3"/>
  <c r="AF108" i="3" s="1"/>
  <c r="AH108" i="3" s="1"/>
  <c r="Q108" i="3"/>
  <c r="AG107" i="3"/>
  <c r="AD107" i="3"/>
  <c r="S107" i="3"/>
  <c r="Q107" i="3"/>
  <c r="AE107" i="3" s="1"/>
  <c r="AG106" i="3"/>
  <c r="AE106" i="3"/>
  <c r="AD106" i="3"/>
  <c r="S106" i="3"/>
  <c r="V106" i="3" s="1"/>
  <c r="Q106" i="3"/>
  <c r="AF105" i="3"/>
  <c r="AE105" i="3"/>
  <c r="AD105" i="3"/>
  <c r="AG105" i="3" s="1"/>
  <c r="AA105" i="3"/>
  <c r="Y105" i="3"/>
  <c r="V105" i="3"/>
  <c r="S105" i="3"/>
  <c r="U105" i="3" s="1"/>
  <c r="Q105" i="3"/>
  <c r="AH104" i="3"/>
  <c r="AF104" i="3"/>
  <c r="AD104" i="3"/>
  <c r="AG104" i="3" s="1"/>
  <c r="V104" i="3"/>
  <c r="S104" i="3"/>
  <c r="U104" i="3" s="1"/>
  <c r="Q104" i="3"/>
  <c r="AE104" i="3" s="1"/>
  <c r="AG103" i="3"/>
  <c r="AF103" i="3"/>
  <c r="AH103" i="3" s="1"/>
  <c r="AE103" i="3"/>
  <c r="AD103" i="3"/>
  <c r="AA103" i="3"/>
  <c r="Y103" i="3"/>
  <c r="V103" i="3"/>
  <c r="U103" i="3"/>
  <c r="S103" i="3"/>
  <c r="Q103" i="3"/>
  <c r="AD102" i="3"/>
  <c r="AG102" i="3" s="1"/>
  <c r="S102" i="3"/>
  <c r="Q102" i="3"/>
  <c r="AE102" i="3" s="1"/>
  <c r="AG101" i="3"/>
  <c r="AF101" i="3"/>
  <c r="AH101" i="3" s="1"/>
  <c r="AD101" i="3"/>
  <c r="Y101" i="3"/>
  <c r="V101" i="3"/>
  <c r="U101" i="3"/>
  <c r="S101" i="3"/>
  <c r="Q101" i="3"/>
  <c r="AE101" i="3" s="1"/>
  <c r="AG100" i="3"/>
  <c r="AH100" i="3" s="1"/>
  <c r="AF100" i="3"/>
  <c r="AD100" i="3"/>
  <c r="Y100" i="3"/>
  <c r="S100" i="3"/>
  <c r="Q100" i="3"/>
  <c r="AE100" i="3" s="1"/>
  <c r="AF99" i="3"/>
  <c r="AD99" i="3"/>
  <c r="AG99" i="3" s="1"/>
  <c r="AC99" i="3"/>
  <c r="AA99" i="3"/>
  <c r="V99" i="3"/>
  <c r="S99" i="3"/>
  <c r="U99" i="3" s="1"/>
  <c r="Q99" i="3"/>
  <c r="AE99" i="3" s="1"/>
  <c r="AE98" i="3"/>
  <c r="AD98" i="3"/>
  <c r="AG98" i="3" s="1"/>
  <c r="AA98" i="3"/>
  <c r="S98" i="3"/>
  <c r="V98" i="3" s="1"/>
  <c r="Q98" i="3"/>
  <c r="AG97" i="3"/>
  <c r="AF97" i="3"/>
  <c r="AH97" i="3" s="1"/>
  <c r="AD97" i="3"/>
  <c r="V97" i="3"/>
  <c r="U97" i="3"/>
  <c r="S97" i="3"/>
  <c r="Q97" i="3"/>
  <c r="AE97" i="3" s="1"/>
  <c r="AD96" i="3"/>
  <c r="AG96" i="3" s="1"/>
  <c r="S96" i="3"/>
  <c r="Q96" i="3"/>
  <c r="AE96" i="3" s="1"/>
  <c r="AE95" i="3"/>
  <c r="AD95" i="3"/>
  <c r="AG95" i="3" s="1"/>
  <c r="AA95" i="3"/>
  <c r="S95" i="3"/>
  <c r="Q95" i="3"/>
  <c r="AG94" i="3"/>
  <c r="AF94" i="3"/>
  <c r="AH94" i="3" s="1"/>
  <c r="AE94" i="3"/>
  <c r="AD94" i="3"/>
  <c r="AC94" i="3"/>
  <c r="V94" i="3"/>
  <c r="S94" i="3"/>
  <c r="U94" i="3" s="1"/>
  <c r="Q94" i="3"/>
  <c r="AF93" i="3"/>
  <c r="AH93" i="3" s="1"/>
  <c r="AE93" i="3"/>
  <c r="AD93" i="3"/>
  <c r="AG93" i="3" s="1"/>
  <c r="AC93" i="3"/>
  <c r="Y93" i="3"/>
  <c r="V93" i="3"/>
  <c r="U93" i="3"/>
  <c r="S93" i="3"/>
  <c r="Q93" i="3"/>
  <c r="AE92" i="3"/>
  <c r="AD92" i="3"/>
  <c r="AG92" i="3" s="1"/>
  <c r="AC92" i="3"/>
  <c r="AA92" i="3"/>
  <c r="S92" i="3"/>
  <c r="Q92" i="3"/>
  <c r="AG91" i="3"/>
  <c r="AF91" i="3"/>
  <c r="AD91" i="3"/>
  <c r="Y91" i="3"/>
  <c r="V91" i="3"/>
  <c r="U91" i="3"/>
  <c r="S91" i="3"/>
  <c r="Q91" i="3"/>
  <c r="AE91" i="3" s="1"/>
  <c r="AE90" i="3"/>
  <c r="AD90" i="3"/>
  <c r="AG90" i="3" s="1"/>
  <c r="S90" i="3"/>
  <c r="Q90" i="3"/>
  <c r="AG89" i="3"/>
  <c r="AD89" i="3"/>
  <c r="AA89" i="3"/>
  <c r="Y89" i="3"/>
  <c r="S89" i="3"/>
  <c r="U89" i="3" s="1"/>
  <c r="Q89" i="3"/>
  <c r="AE89" i="3" s="1"/>
  <c r="AH88" i="3"/>
  <c r="AG88" i="3"/>
  <c r="AF88" i="3"/>
  <c r="AD88" i="3"/>
  <c r="AA88" i="3"/>
  <c r="Y88" i="3"/>
  <c r="V88" i="3"/>
  <c r="U88" i="3"/>
  <c r="S88" i="3"/>
  <c r="Q88" i="3"/>
  <c r="AE88" i="3" s="1"/>
  <c r="AG87" i="3"/>
  <c r="AH87" i="3" s="1"/>
  <c r="AF87" i="3"/>
  <c r="AD87" i="3"/>
  <c r="Y87" i="3"/>
  <c r="S87" i="3"/>
  <c r="Q87" i="3"/>
  <c r="AE87" i="3" s="1"/>
  <c r="AF86" i="3"/>
  <c r="AD86" i="3"/>
  <c r="AG86" i="3" s="1"/>
  <c r="AC86" i="3"/>
  <c r="AA86" i="3"/>
  <c r="V86" i="3"/>
  <c r="S86" i="3"/>
  <c r="U86" i="3" s="1"/>
  <c r="Q86" i="3"/>
  <c r="AE86" i="3" s="1"/>
  <c r="AH85" i="3"/>
  <c r="AF85" i="3"/>
  <c r="AE85" i="3"/>
  <c r="AD85" i="3"/>
  <c r="AG85" i="3" s="1"/>
  <c r="AC85" i="3"/>
  <c r="Y85" i="3"/>
  <c r="V85" i="3"/>
  <c r="U85" i="3"/>
  <c r="S85" i="3"/>
  <c r="Q85" i="3"/>
  <c r="AG84" i="3"/>
  <c r="AE84" i="3"/>
  <c r="AD84" i="3"/>
  <c r="AC84" i="3"/>
  <c r="Y84" i="3"/>
  <c r="S84" i="3"/>
  <c r="Q84" i="3"/>
  <c r="AF83" i="3"/>
  <c r="AD83" i="3"/>
  <c r="AG83" i="3" s="1"/>
  <c r="AC83" i="3"/>
  <c r="V83" i="3"/>
  <c r="U83" i="3"/>
  <c r="S83" i="3"/>
  <c r="Q83" i="3"/>
  <c r="AE83" i="3" s="1"/>
  <c r="AD82" i="3"/>
  <c r="AG82" i="3" s="1"/>
  <c r="AA82" i="3"/>
  <c r="S82" i="3"/>
  <c r="AF82" i="3" s="1"/>
  <c r="AH82" i="3" s="1"/>
  <c r="Q82" i="3"/>
  <c r="AE82" i="3" s="1"/>
  <c r="AG81" i="3"/>
  <c r="AF81" i="3"/>
  <c r="AD81" i="3"/>
  <c r="Y81" i="3"/>
  <c r="V81" i="3"/>
  <c r="S81" i="3"/>
  <c r="U81" i="3" s="1"/>
  <c r="Q81" i="3"/>
  <c r="AE81" i="3" s="1"/>
  <c r="AE80" i="3"/>
  <c r="AD80" i="3"/>
  <c r="AG80" i="3" s="1"/>
  <c r="AA80" i="3"/>
  <c r="U80" i="3"/>
  <c r="S80" i="3"/>
  <c r="Q80" i="3"/>
  <c r="AG79" i="3"/>
  <c r="AE79" i="3"/>
  <c r="AD79" i="3"/>
  <c r="AC79" i="3"/>
  <c r="AA79" i="3"/>
  <c r="S79" i="3"/>
  <c r="Q79" i="3"/>
  <c r="AG78" i="3"/>
  <c r="AF78" i="3"/>
  <c r="AE78" i="3"/>
  <c r="AD78" i="3"/>
  <c r="AC78" i="3"/>
  <c r="V78" i="3"/>
  <c r="U78" i="3"/>
  <c r="S78" i="3"/>
  <c r="Q78" i="3"/>
  <c r="AG77" i="3"/>
  <c r="AE77" i="3"/>
  <c r="AD77" i="3"/>
  <c r="AA77" i="3"/>
  <c r="Y77" i="3"/>
  <c r="S77" i="3"/>
  <c r="Q77" i="3"/>
  <c r="AF76" i="3"/>
  <c r="AD76" i="3"/>
  <c r="AG76" i="3" s="1"/>
  <c r="V76" i="3"/>
  <c r="U76" i="3"/>
  <c r="S76" i="3"/>
  <c r="Q76" i="3"/>
  <c r="AE76" i="3" s="1"/>
  <c r="AD75" i="3"/>
  <c r="AG75" i="3" s="1"/>
  <c r="AA75" i="3"/>
  <c r="S75" i="3"/>
  <c r="Q75" i="3"/>
  <c r="AE75" i="3" s="1"/>
  <c r="AG74" i="3"/>
  <c r="AF74" i="3"/>
  <c r="AH74" i="3" s="1"/>
  <c r="AE74" i="3"/>
  <c r="AD74" i="3"/>
  <c r="AA74" i="3"/>
  <c r="V74" i="3"/>
  <c r="U74" i="3"/>
  <c r="S74" i="3"/>
  <c r="Q74" i="3"/>
  <c r="AF73" i="3"/>
  <c r="AD73" i="3"/>
  <c r="AG73" i="3" s="1"/>
  <c r="AC73" i="3"/>
  <c r="S73" i="3"/>
  <c r="Q73" i="3"/>
  <c r="AE73" i="3" s="1"/>
  <c r="AG72" i="3"/>
  <c r="AE72" i="3"/>
  <c r="AD72" i="3"/>
  <c r="S72" i="3"/>
  <c r="V72" i="3" s="1"/>
  <c r="Q72" i="3"/>
  <c r="AF71" i="3"/>
  <c r="AD71" i="3"/>
  <c r="AG71" i="3" s="1"/>
  <c r="AA71" i="3"/>
  <c r="Y71" i="3"/>
  <c r="V71" i="3"/>
  <c r="S71" i="3"/>
  <c r="U71" i="3" s="1"/>
  <c r="Q71" i="3"/>
  <c r="AE71" i="3" s="1"/>
  <c r="AG70" i="3"/>
  <c r="AF70" i="3"/>
  <c r="AH70" i="3" s="1"/>
  <c r="AE70" i="3"/>
  <c r="AD70" i="3"/>
  <c r="AA70" i="3"/>
  <c r="Y70" i="3"/>
  <c r="V70" i="3"/>
  <c r="U70" i="3"/>
  <c r="S70" i="3"/>
  <c r="Q70" i="3"/>
  <c r="AD69" i="3"/>
  <c r="AG69" i="3" s="1"/>
  <c r="Y69" i="3"/>
  <c r="S69" i="3"/>
  <c r="AF69" i="3" s="1"/>
  <c r="AH69" i="3" s="1"/>
  <c r="Q69" i="3"/>
  <c r="AE69" i="3" s="1"/>
  <c r="P69" i="3"/>
  <c r="AG68" i="3"/>
  <c r="AD68" i="3"/>
  <c r="AA68" i="3"/>
  <c r="S68" i="3"/>
  <c r="Q68" i="3"/>
  <c r="AE68" i="3" s="1"/>
  <c r="AG67" i="3"/>
  <c r="AF67" i="3"/>
  <c r="AH67" i="3" s="1"/>
  <c r="AE67" i="3"/>
  <c r="AD67" i="3"/>
  <c r="AA67" i="3"/>
  <c r="V67" i="3"/>
  <c r="U67" i="3"/>
  <c r="S67" i="3"/>
  <c r="Q67" i="3"/>
  <c r="AD66" i="3"/>
  <c r="AG66" i="3" s="1"/>
  <c r="AA66" i="3"/>
  <c r="S66" i="3"/>
  <c r="Q66" i="3"/>
  <c r="AE66" i="3" s="1"/>
  <c r="AG65" i="3"/>
  <c r="AF65" i="3"/>
  <c r="AH65" i="3" s="1"/>
  <c r="AE65" i="3"/>
  <c r="AD65" i="3"/>
  <c r="S65" i="3"/>
  <c r="V65" i="3" s="1"/>
  <c r="Q65" i="3"/>
  <c r="AF64" i="3"/>
  <c r="AD64" i="3"/>
  <c r="AG64" i="3" s="1"/>
  <c r="Y64" i="3"/>
  <c r="V64" i="3"/>
  <c r="U64" i="3"/>
  <c r="S64" i="3"/>
  <c r="Q64" i="3"/>
  <c r="AE64" i="3" s="1"/>
  <c r="AD63" i="3"/>
  <c r="AG63" i="3" s="1"/>
  <c r="AC63" i="3"/>
  <c r="S63" i="3"/>
  <c r="AF63" i="3" s="1"/>
  <c r="AH63" i="3" s="1"/>
  <c r="Q63" i="3"/>
  <c r="AE63" i="3" s="1"/>
  <c r="AG62" i="3"/>
  <c r="AF62" i="3"/>
  <c r="AD62" i="3"/>
  <c r="Y62" i="3"/>
  <c r="S62" i="3"/>
  <c r="U62" i="3" s="1"/>
  <c r="Q62" i="3"/>
  <c r="AE62" i="3" s="1"/>
  <c r="AE61" i="3"/>
  <c r="AD61" i="3"/>
  <c r="AG61" i="3" s="1"/>
  <c r="Y61" i="3"/>
  <c r="U61" i="3"/>
  <c r="S61" i="3"/>
  <c r="Q61" i="3"/>
  <c r="AG60" i="3"/>
  <c r="AD60" i="3"/>
  <c r="AA60" i="3"/>
  <c r="Y60" i="3"/>
  <c r="S60" i="3"/>
  <c r="Q60" i="3"/>
  <c r="AE60" i="3" s="1"/>
  <c r="AG59" i="3"/>
  <c r="AF59" i="3"/>
  <c r="AE59" i="3"/>
  <c r="AD59" i="3"/>
  <c r="Y59" i="3"/>
  <c r="V59" i="3"/>
  <c r="U59" i="3"/>
  <c r="S59" i="3"/>
  <c r="Q59" i="3"/>
  <c r="AE58" i="3"/>
  <c r="AD58" i="3"/>
  <c r="AG58" i="3" s="1"/>
  <c r="AA58" i="3"/>
  <c r="Y58" i="3"/>
  <c r="U58" i="3"/>
  <c r="S58" i="3"/>
  <c r="Q58" i="3"/>
  <c r="AD57" i="3"/>
  <c r="AG57" i="3" s="1"/>
  <c r="AA57" i="3"/>
  <c r="Y57" i="3"/>
  <c r="S57" i="3"/>
  <c r="U57" i="3" s="1"/>
  <c r="Q57" i="3"/>
  <c r="AE57" i="3" s="1"/>
  <c r="AG56" i="3"/>
  <c r="AE56" i="3"/>
  <c r="AD56" i="3"/>
  <c r="Y56" i="3"/>
  <c r="S56" i="3"/>
  <c r="AF56" i="3" s="1"/>
  <c r="AH56" i="3" s="1"/>
  <c r="Q56" i="3"/>
  <c r="AG55" i="3"/>
  <c r="AD55" i="3"/>
  <c r="V55" i="3"/>
  <c r="S55" i="3"/>
  <c r="Q55" i="3"/>
  <c r="AE55" i="3" s="1"/>
  <c r="AF54" i="3"/>
  <c r="AE54" i="3"/>
  <c r="AD54" i="3"/>
  <c r="AG54" i="3" s="1"/>
  <c r="AH54" i="3" s="1"/>
  <c r="AA54" i="3"/>
  <c r="Y54" i="3"/>
  <c r="V54" i="3"/>
  <c r="U54" i="3"/>
  <c r="S54" i="3"/>
  <c r="Q54" i="3"/>
  <c r="AE53" i="3"/>
  <c r="AD53" i="3"/>
  <c r="AG53" i="3" s="1"/>
  <c r="AA53" i="3"/>
  <c r="Y53" i="3"/>
  <c r="S53" i="3"/>
  <c r="V53" i="3" s="1"/>
  <c r="Q53" i="3"/>
  <c r="AG52" i="3"/>
  <c r="AD52" i="3"/>
  <c r="AA52" i="3"/>
  <c r="Y52" i="3"/>
  <c r="S52" i="3"/>
  <c r="Q52" i="3"/>
  <c r="AE52" i="3" s="1"/>
  <c r="AG51" i="3"/>
  <c r="AF51" i="3"/>
  <c r="AH51" i="3" s="1"/>
  <c r="AE51" i="3"/>
  <c r="AD51" i="3"/>
  <c r="AA51" i="3"/>
  <c r="Y51" i="3"/>
  <c r="V51" i="3"/>
  <c r="S51" i="3"/>
  <c r="U51" i="3" s="1"/>
  <c r="Q51" i="3"/>
  <c r="AF50" i="3"/>
  <c r="AH50" i="3" s="1"/>
  <c r="AD50" i="3"/>
  <c r="AG50" i="3" s="1"/>
  <c r="V50" i="3"/>
  <c r="S50" i="3"/>
  <c r="U50" i="3" s="1"/>
  <c r="Q50" i="3"/>
  <c r="AE50" i="3" s="1"/>
  <c r="AG49" i="3"/>
  <c r="AD49" i="3"/>
  <c r="S49" i="3"/>
  <c r="AF49" i="3" s="1"/>
  <c r="AH49" i="3" s="1"/>
  <c r="Q49" i="3"/>
  <c r="AE49" i="3" s="1"/>
  <c r="AG48" i="3"/>
  <c r="AF48" i="3"/>
  <c r="AH48" i="3" s="1"/>
  <c r="AD48" i="3"/>
  <c r="AA48" i="3"/>
  <c r="Y48" i="3"/>
  <c r="S48" i="3"/>
  <c r="V48" i="3" s="1"/>
  <c r="Q48" i="3"/>
  <c r="AE48" i="3" s="1"/>
  <c r="AG47" i="3"/>
  <c r="AF47" i="3"/>
  <c r="AH47" i="3" s="1"/>
  <c r="AE47" i="3"/>
  <c r="AD47" i="3"/>
  <c r="AC47" i="3"/>
  <c r="AA47" i="3"/>
  <c r="V47" i="3"/>
  <c r="S47" i="3"/>
  <c r="U47" i="3" s="1"/>
  <c r="Q47" i="3"/>
  <c r="AF46" i="3"/>
  <c r="AE46" i="3"/>
  <c r="AD46" i="3"/>
  <c r="AG46" i="3" s="1"/>
  <c r="AH46" i="3" s="1"/>
  <c r="AA46" i="3"/>
  <c r="Y46" i="3"/>
  <c r="V46" i="3"/>
  <c r="U46" i="3"/>
  <c r="S46" i="3"/>
  <c r="Q46" i="3"/>
  <c r="AG45" i="3"/>
  <c r="AF45" i="3"/>
  <c r="AH45" i="3" s="1"/>
  <c r="AD45" i="3"/>
  <c r="V45" i="3"/>
  <c r="S45" i="3"/>
  <c r="U45" i="3" s="1"/>
  <c r="Q45" i="3"/>
  <c r="AE45" i="3" s="1"/>
  <c r="AF44" i="3"/>
  <c r="AH44" i="3" s="1"/>
  <c r="AE44" i="3"/>
  <c r="AD44" i="3"/>
  <c r="AG44" i="3" s="1"/>
  <c r="AA44" i="3"/>
  <c r="S44" i="3"/>
  <c r="V44" i="3" s="1"/>
  <c r="Q44" i="3"/>
  <c r="AF43" i="3"/>
  <c r="AD43" i="3"/>
  <c r="AG43" i="3" s="1"/>
  <c r="AA43" i="3"/>
  <c r="Y43" i="3"/>
  <c r="V43" i="3"/>
  <c r="S43" i="3"/>
  <c r="U43" i="3" s="1"/>
  <c r="Q43" i="3"/>
  <c r="AE43" i="3" s="1"/>
  <c r="AG42" i="3"/>
  <c r="AE42" i="3"/>
  <c r="AD42" i="3"/>
  <c r="AA42" i="3"/>
  <c r="S42" i="3"/>
  <c r="AF42" i="3" s="1"/>
  <c r="AH42" i="3" s="1"/>
  <c r="Q42" i="3"/>
  <c r="AE41" i="3"/>
  <c r="AD41" i="3"/>
  <c r="AG41" i="3" s="1"/>
  <c r="AH41" i="3" s="1"/>
  <c r="AC41" i="3"/>
  <c r="Y41" i="3"/>
  <c r="S41" i="3"/>
  <c r="AF41" i="3" s="1"/>
  <c r="Q41" i="3"/>
  <c r="AF40" i="3"/>
  <c r="AD40" i="3"/>
  <c r="AG40" i="3" s="1"/>
  <c r="AA40" i="3"/>
  <c r="Y40" i="3"/>
  <c r="U40" i="3"/>
  <c r="S40" i="3"/>
  <c r="V40" i="3" s="1"/>
  <c r="Q40" i="3"/>
  <c r="AE40" i="3" s="1"/>
  <c r="AG39" i="3"/>
  <c r="AE39" i="3"/>
  <c r="AD39" i="3"/>
  <c r="AA39" i="3"/>
  <c r="Y39" i="3"/>
  <c r="S39" i="3"/>
  <c r="U39" i="3" s="1"/>
  <c r="Q39" i="3"/>
  <c r="AG38" i="3"/>
  <c r="AE38" i="3"/>
  <c r="AD38" i="3"/>
  <c r="Y38" i="3"/>
  <c r="S38" i="3"/>
  <c r="AF38" i="3" s="1"/>
  <c r="AH38" i="3" s="1"/>
  <c r="Q38" i="3"/>
  <c r="AG37" i="3"/>
  <c r="AD37" i="3"/>
  <c r="Y37" i="3"/>
  <c r="S37" i="3"/>
  <c r="U37" i="3" s="1"/>
  <c r="Q37" i="3"/>
  <c r="AE37" i="3" s="1"/>
  <c r="AF36" i="3"/>
  <c r="AH36" i="3" s="1"/>
  <c r="AE36" i="3"/>
  <c r="AD36" i="3"/>
  <c r="AG36" i="3" s="1"/>
  <c r="AA36" i="3"/>
  <c r="Y36" i="3"/>
  <c r="V36" i="3"/>
  <c r="U36" i="3"/>
  <c r="S36" i="3"/>
  <c r="Q36" i="3"/>
  <c r="AE35" i="3"/>
  <c r="AD35" i="3"/>
  <c r="AG35" i="3" s="1"/>
  <c r="AA35" i="3"/>
  <c r="Y35" i="3"/>
  <c r="U35" i="3"/>
  <c r="S35" i="3"/>
  <c r="Q35" i="3"/>
  <c r="AD34" i="3"/>
  <c r="AG34" i="3" s="1"/>
  <c r="AA34" i="3"/>
  <c r="Y34" i="3"/>
  <c r="S34" i="3"/>
  <c r="U34" i="3" s="1"/>
  <c r="Q34" i="3"/>
  <c r="AE34" i="3" s="1"/>
  <c r="AG33" i="3"/>
  <c r="AF33" i="3"/>
  <c r="AD33" i="3"/>
  <c r="AA33" i="3"/>
  <c r="Y33" i="3"/>
  <c r="V33" i="3"/>
  <c r="U33" i="3"/>
  <c r="S33" i="3"/>
  <c r="Q33" i="3"/>
  <c r="AE33" i="3" s="1"/>
  <c r="AE32" i="3"/>
  <c r="AD32" i="3"/>
  <c r="AG32" i="3" s="1"/>
  <c r="AC32" i="3"/>
  <c r="AA32" i="3"/>
  <c r="S32" i="3"/>
  <c r="V32" i="3" s="1"/>
  <c r="Q32" i="3"/>
  <c r="AG31" i="3"/>
  <c r="AH31" i="3" s="1"/>
  <c r="AE31" i="3"/>
  <c r="AD31" i="3"/>
  <c r="AC31" i="3"/>
  <c r="AA31" i="3"/>
  <c r="S31" i="3"/>
  <c r="AF31" i="3" s="1"/>
  <c r="Q31" i="3"/>
  <c r="AF30" i="3"/>
  <c r="AD30" i="3"/>
  <c r="AG30" i="3" s="1"/>
  <c r="V30" i="3"/>
  <c r="U30" i="3"/>
  <c r="S30" i="3"/>
  <c r="Q30" i="3"/>
  <c r="AE30" i="3" s="1"/>
  <c r="AD29" i="3"/>
  <c r="AG29" i="3" s="1"/>
  <c r="S29" i="3"/>
  <c r="U29" i="3" s="1"/>
  <c r="Q29" i="3"/>
  <c r="AE29" i="3" s="1"/>
  <c r="AF28" i="3"/>
  <c r="AH28" i="3" s="1"/>
  <c r="AE28" i="3"/>
  <c r="AD28" i="3"/>
  <c r="AG28" i="3" s="1"/>
  <c r="AA28" i="3"/>
  <c r="U28" i="3"/>
  <c r="S28" i="3"/>
  <c r="V28" i="3" s="1"/>
  <c r="Q28" i="3"/>
  <c r="AD27" i="3"/>
  <c r="AG27" i="3" s="1"/>
  <c r="S27" i="3"/>
  <c r="AF27" i="3" s="1"/>
  <c r="AH27" i="3" s="1"/>
  <c r="Q27" i="3"/>
  <c r="AE27" i="3" s="1"/>
  <c r="AH26" i="3"/>
  <c r="AG26" i="3"/>
  <c r="AD26" i="3"/>
  <c r="AC26" i="3"/>
  <c r="AA26" i="3"/>
  <c r="S26" i="3"/>
  <c r="AF26" i="3" s="1"/>
  <c r="Q26" i="3"/>
  <c r="AE26" i="3" s="1"/>
  <c r="AG25" i="3"/>
  <c r="AF25" i="3"/>
  <c r="AD25" i="3"/>
  <c r="V25" i="3"/>
  <c r="U25" i="3"/>
  <c r="S25" i="3"/>
  <c r="Q25" i="3"/>
  <c r="AE25" i="3" s="1"/>
  <c r="AF24" i="3"/>
  <c r="AH24" i="3" s="1"/>
  <c r="AE24" i="3"/>
  <c r="AD24" i="3"/>
  <c r="AG24" i="3" s="1"/>
  <c r="AA24" i="3"/>
  <c r="Y24" i="3"/>
  <c r="V24" i="3"/>
  <c r="U24" i="3"/>
  <c r="S24" i="3"/>
  <c r="Q24" i="3"/>
  <c r="AG23" i="3"/>
  <c r="AF23" i="3"/>
  <c r="AH23" i="3" s="1"/>
  <c r="AD23" i="3"/>
  <c r="V23" i="3"/>
  <c r="U23" i="3"/>
  <c r="S23" i="3"/>
  <c r="Q23" i="3"/>
  <c r="AE23" i="3" s="1"/>
  <c r="AD22" i="3"/>
  <c r="AG22" i="3" s="1"/>
  <c r="V22" i="3"/>
  <c r="U22" i="3"/>
  <c r="S22" i="3"/>
  <c r="AF22" i="3" s="1"/>
  <c r="AH22" i="3" s="1"/>
  <c r="Q22" i="3"/>
  <c r="AE22" i="3" s="1"/>
  <c r="AF21" i="3"/>
  <c r="AH21" i="3" s="1"/>
  <c r="AE21" i="3"/>
  <c r="AD21" i="3"/>
  <c r="AG21" i="3" s="1"/>
  <c r="AC21" i="3"/>
  <c r="AA21" i="3"/>
  <c r="V21" i="3"/>
  <c r="U21" i="3"/>
  <c r="S21" i="3"/>
  <c r="Q21" i="3"/>
  <c r="AE20" i="3"/>
  <c r="AD20" i="3"/>
  <c r="AG20" i="3" s="1"/>
  <c r="S20" i="3"/>
  <c r="Q20" i="3"/>
  <c r="AG19" i="3"/>
  <c r="AE19" i="3"/>
  <c r="AD19" i="3"/>
  <c r="AC19" i="3"/>
  <c r="S19" i="3"/>
  <c r="AF19" i="3" s="1"/>
  <c r="AH19" i="3" s="1"/>
  <c r="Q19" i="3"/>
  <c r="AG18" i="3"/>
  <c r="AD18" i="3"/>
  <c r="AA18" i="3"/>
  <c r="S18" i="3"/>
  <c r="U18" i="3" s="1"/>
  <c r="Q18" i="3"/>
  <c r="AE18" i="3" s="1"/>
  <c r="AF17" i="3"/>
  <c r="AH17" i="3" s="1"/>
  <c r="AE17" i="3"/>
  <c r="AD17" i="3"/>
  <c r="AG17" i="3" s="1"/>
  <c r="V17" i="3"/>
  <c r="S17" i="3"/>
  <c r="U17" i="3" s="1"/>
  <c r="Q17" i="3"/>
  <c r="AG16" i="3"/>
  <c r="AF16" i="3"/>
  <c r="AH16" i="3" s="1"/>
  <c r="AD16" i="3"/>
  <c r="AA16" i="3"/>
  <c r="Y16" i="3"/>
  <c r="V16" i="3"/>
  <c r="U16" i="3"/>
  <c r="S16" i="3"/>
  <c r="Q16" i="3"/>
  <c r="AE16" i="3" s="1"/>
  <c r="AD15" i="3"/>
  <c r="AG15" i="3" s="1"/>
  <c r="AA15" i="3"/>
  <c r="S15" i="3"/>
  <c r="AF15" i="3" s="1"/>
  <c r="AH15" i="3" s="1"/>
  <c r="Q15" i="3"/>
  <c r="AE15" i="3" s="1"/>
  <c r="AF14" i="3"/>
  <c r="AD14" i="3"/>
  <c r="AG14" i="3" s="1"/>
  <c r="AH14" i="3" s="1"/>
  <c r="AA14" i="3"/>
  <c r="S14" i="3"/>
  <c r="U14" i="3" s="1"/>
  <c r="Q14" i="3"/>
  <c r="AE14" i="3" s="1"/>
  <c r="AF13" i="3"/>
  <c r="AH13" i="3" s="1"/>
  <c r="AE13" i="3"/>
  <c r="AD13" i="3"/>
  <c r="AG13" i="3" s="1"/>
  <c r="AA13" i="3"/>
  <c r="Y13" i="3"/>
  <c r="Y149" i="3" s="1"/>
  <c r="V13" i="3"/>
  <c r="U13" i="3"/>
  <c r="S13" i="3"/>
  <c r="Q13" i="3"/>
  <c r="AF12" i="3"/>
  <c r="AD12" i="3"/>
  <c r="AG12" i="3" s="1"/>
  <c r="V12" i="3"/>
  <c r="S12" i="3"/>
  <c r="U12" i="3" s="1"/>
  <c r="Q12" i="3"/>
  <c r="AE12" i="3" s="1"/>
  <c r="AD11" i="3"/>
  <c r="AG11" i="3" s="1"/>
  <c r="S11" i="3"/>
  <c r="AF11" i="3" s="1"/>
  <c r="AH11" i="3" s="1"/>
  <c r="Q11" i="3"/>
  <c r="AE11" i="3" s="1"/>
  <c r="AG10" i="3"/>
  <c r="AF10" i="3"/>
  <c r="AH10" i="3" s="1"/>
  <c r="AE10" i="3"/>
  <c r="AD10" i="3"/>
  <c r="V10" i="3"/>
  <c r="S10" i="3"/>
  <c r="U10" i="3" s="1"/>
  <c r="Q10" i="3"/>
  <c r="AF9" i="3"/>
  <c r="AH9" i="3" s="1"/>
  <c r="AD9" i="3"/>
  <c r="AG9" i="3" s="1"/>
  <c r="AA9" i="3"/>
  <c r="V9" i="3"/>
  <c r="S9" i="3"/>
  <c r="U9" i="3" s="1"/>
  <c r="Q9" i="3"/>
  <c r="AE9" i="3" s="1"/>
  <c r="AG8" i="3"/>
  <c r="AD8" i="3"/>
  <c r="AA8" i="3"/>
  <c r="P8" i="3"/>
  <c r="Q8" i="3" s="1"/>
  <c r="AE8" i="3" s="1"/>
  <c r="AG7" i="3"/>
  <c r="AD7" i="3"/>
  <c r="P7" i="3"/>
  <c r="S7" i="3" s="1"/>
  <c r="AG6" i="3"/>
  <c r="AF6" i="3"/>
  <c r="AH6" i="3" s="1"/>
  <c r="AD6" i="3"/>
  <c r="AC6" i="3"/>
  <c r="V6" i="3"/>
  <c r="P6" i="3"/>
  <c r="S6" i="3" s="1"/>
  <c r="U6" i="3" s="1"/>
  <c r="AF5" i="3"/>
  <c r="AE5" i="3"/>
  <c r="AD5" i="3"/>
  <c r="AC5" i="3"/>
  <c r="AA5" i="3"/>
  <c r="AA149" i="3" s="1"/>
  <c r="V5" i="3"/>
  <c r="U5" i="3"/>
  <c r="Q5" i="3"/>
  <c r="P5" i="3"/>
  <c r="S5" i="3" s="1"/>
  <c r="K164" i="2"/>
  <c r="L164" i="2"/>
  <c r="AB162" i="2"/>
  <c r="Z162" i="2"/>
  <c r="X162" i="2"/>
  <c r="AA162" i="2" s="1"/>
  <c r="U162" i="2"/>
  <c r="T162" i="2"/>
  <c r="R162" i="2"/>
  <c r="P162" i="2"/>
  <c r="Y162" i="2" s="1"/>
  <c r="AA161" i="2"/>
  <c r="Z161" i="2"/>
  <c r="AB161" i="2" s="1"/>
  <c r="Y161" i="2"/>
  <c r="X161" i="2"/>
  <c r="R161" i="2"/>
  <c r="U161" i="2" s="1"/>
  <c r="P161" i="2"/>
  <c r="Z160" i="2"/>
  <c r="Y160" i="2"/>
  <c r="X160" i="2"/>
  <c r="AA160" i="2" s="1"/>
  <c r="U160" i="2"/>
  <c r="T160" i="2"/>
  <c r="R160" i="2"/>
  <c r="P160" i="2"/>
  <c r="AA159" i="2"/>
  <c r="X159" i="2"/>
  <c r="R159" i="2"/>
  <c r="P159" i="2"/>
  <c r="Y159" i="2" s="1"/>
  <c r="Z158" i="2"/>
  <c r="X158" i="2"/>
  <c r="AA158" i="2" s="1"/>
  <c r="AB158" i="2" s="1"/>
  <c r="U158" i="2"/>
  <c r="T158" i="2"/>
  <c r="R158" i="2"/>
  <c r="P158" i="2"/>
  <c r="Y158" i="2" s="1"/>
  <c r="AA157" i="2"/>
  <c r="Z157" i="2"/>
  <c r="AB157" i="2" s="1"/>
  <c r="Y157" i="2"/>
  <c r="X157" i="2"/>
  <c r="R157" i="2"/>
  <c r="U157" i="2" s="1"/>
  <c r="P157" i="2"/>
  <c r="Z156" i="2"/>
  <c r="Y156" i="2"/>
  <c r="X156" i="2"/>
  <c r="AA156" i="2" s="1"/>
  <c r="U156" i="2"/>
  <c r="T156" i="2"/>
  <c r="R156" i="2"/>
  <c r="P156" i="2"/>
  <c r="AA155" i="2"/>
  <c r="X155" i="2"/>
  <c r="T155" i="2"/>
  <c r="R155" i="2"/>
  <c r="P155" i="2"/>
  <c r="Y155" i="2" s="1"/>
  <c r="Z154" i="2"/>
  <c r="X154" i="2"/>
  <c r="AA154" i="2" s="1"/>
  <c r="AB154" i="2" s="1"/>
  <c r="U154" i="2"/>
  <c r="T154" i="2"/>
  <c r="R154" i="2"/>
  <c r="P154" i="2"/>
  <c r="Y154" i="2" s="1"/>
  <c r="AA153" i="2"/>
  <c r="Z153" i="2"/>
  <c r="AB153" i="2" s="1"/>
  <c r="Y153" i="2"/>
  <c r="X153" i="2"/>
  <c r="R153" i="2"/>
  <c r="U153" i="2" s="1"/>
  <c r="P153" i="2"/>
  <c r="Z152" i="2"/>
  <c r="Y152" i="2"/>
  <c r="X152" i="2"/>
  <c r="AA152" i="2" s="1"/>
  <c r="U152" i="2"/>
  <c r="T152" i="2"/>
  <c r="R152" i="2"/>
  <c r="P152" i="2"/>
  <c r="AA151" i="2"/>
  <c r="X151" i="2"/>
  <c r="R151" i="2"/>
  <c r="P151" i="2"/>
  <c r="Y151" i="2" s="1"/>
  <c r="Z150" i="2"/>
  <c r="X150" i="2"/>
  <c r="AA150" i="2" s="1"/>
  <c r="AB150" i="2" s="1"/>
  <c r="U150" i="2"/>
  <c r="T150" i="2"/>
  <c r="R150" i="2"/>
  <c r="P150" i="2"/>
  <c r="Y150" i="2" s="1"/>
  <c r="AB149" i="2"/>
  <c r="AA149" i="2"/>
  <c r="Z149" i="2"/>
  <c r="Y149" i="2"/>
  <c r="X149" i="2"/>
  <c r="R149" i="2"/>
  <c r="U149" i="2" s="1"/>
  <c r="P149" i="2"/>
  <c r="Z148" i="2"/>
  <c r="AB148" i="2" s="1"/>
  <c r="Y148" i="2"/>
  <c r="X148" i="2"/>
  <c r="AA148" i="2" s="1"/>
  <c r="U148" i="2"/>
  <c r="T148" i="2"/>
  <c r="R148" i="2"/>
  <c r="P148" i="2"/>
  <c r="AA147" i="2"/>
  <c r="X147" i="2"/>
  <c r="R147" i="2"/>
  <c r="P147" i="2"/>
  <c r="Y147" i="2" s="1"/>
  <c r="AB146" i="2"/>
  <c r="Z146" i="2"/>
  <c r="X146" i="2"/>
  <c r="AA146" i="2" s="1"/>
  <c r="U146" i="2"/>
  <c r="T146" i="2"/>
  <c r="R146" i="2"/>
  <c r="P146" i="2"/>
  <c r="Y146" i="2" s="1"/>
  <c r="AA145" i="2"/>
  <c r="Z145" i="2"/>
  <c r="AB145" i="2" s="1"/>
  <c r="Y145" i="2"/>
  <c r="X145" i="2"/>
  <c r="R145" i="2"/>
  <c r="U145" i="2" s="1"/>
  <c r="P145" i="2"/>
  <c r="Z144" i="2"/>
  <c r="AB144" i="2" s="1"/>
  <c r="Y144" i="2"/>
  <c r="X144" i="2"/>
  <c r="AA144" i="2" s="1"/>
  <c r="U144" i="2"/>
  <c r="T144" i="2"/>
  <c r="R144" i="2"/>
  <c r="P144" i="2"/>
  <c r="AA143" i="2"/>
  <c r="X143" i="2"/>
  <c r="R143" i="2"/>
  <c r="P143" i="2"/>
  <c r="Y143" i="2" s="1"/>
  <c r="AB142" i="2"/>
  <c r="Z142" i="2"/>
  <c r="X142" i="2"/>
  <c r="AA142" i="2" s="1"/>
  <c r="U142" i="2"/>
  <c r="T142" i="2"/>
  <c r="R142" i="2"/>
  <c r="P142" i="2"/>
  <c r="Y142" i="2" s="1"/>
  <c r="AA141" i="2"/>
  <c r="Z141" i="2"/>
  <c r="AB141" i="2" s="1"/>
  <c r="Y141" i="2"/>
  <c r="X141" i="2"/>
  <c r="R141" i="2"/>
  <c r="U141" i="2" s="1"/>
  <c r="P141" i="2"/>
  <c r="Z140" i="2"/>
  <c r="AB140" i="2" s="1"/>
  <c r="Y140" i="2"/>
  <c r="X140" i="2"/>
  <c r="AA140" i="2" s="1"/>
  <c r="U140" i="2"/>
  <c r="T140" i="2"/>
  <c r="R140" i="2"/>
  <c r="P140" i="2"/>
  <c r="AA139" i="2"/>
  <c r="X139" i="2"/>
  <c r="R139" i="2"/>
  <c r="P139" i="2"/>
  <c r="Y139" i="2" s="1"/>
  <c r="X138" i="2"/>
  <c r="AA138" i="2" s="1"/>
  <c r="O138" i="2"/>
  <c r="AA137" i="2"/>
  <c r="Z137" i="2"/>
  <c r="AB137" i="2" s="1"/>
  <c r="X137" i="2"/>
  <c r="R137" i="2"/>
  <c r="U137" i="2" s="1"/>
  <c r="P137" i="2"/>
  <c r="Y137" i="2" s="1"/>
  <c r="O137" i="2"/>
  <c r="AA136" i="2"/>
  <c r="Z136" i="2"/>
  <c r="Y136" i="2"/>
  <c r="X136" i="2"/>
  <c r="R136" i="2"/>
  <c r="U136" i="2" s="1"/>
  <c r="P136" i="2"/>
  <c r="Y135" i="2"/>
  <c r="X135" i="2"/>
  <c r="AA135" i="2" s="1"/>
  <c r="R135" i="2"/>
  <c r="P135" i="2"/>
  <c r="AA134" i="2"/>
  <c r="X134" i="2"/>
  <c r="R134" i="2"/>
  <c r="P134" i="2"/>
  <c r="Y134" i="2" s="1"/>
  <c r="AA133" i="2"/>
  <c r="Y133" i="2"/>
  <c r="X133" i="2"/>
  <c r="U133" i="2"/>
  <c r="T133" i="2"/>
  <c r="R133" i="2"/>
  <c r="Z133" i="2" s="1"/>
  <c r="AB133" i="2" s="1"/>
  <c r="P133" i="2"/>
  <c r="AA132" i="2"/>
  <c r="Z132" i="2"/>
  <c r="Y132" i="2"/>
  <c r="X132" i="2"/>
  <c r="R132" i="2"/>
  <c r="U132" i="2" s="1"/>
  <c r="P132" i="2"/>
  <c r="Y131" i="2"/>
  <c r="X131" i="2"/>
  <c r="AA131" i="2" s="1"/>
  <c r="R131" i="2"/>
  <c r="P131" i="2"/>
  <c r="AA130" i="2"/>
  <c r="X130" i="2"/>
  <c r="R130" i="2"/>
  <c r="P130" i="2"/>
  <c r="Y130" i="2" s="1"/>
  <c r="AA129" i="2"/>
  <c r="Y129" i="2"/>
  <c r="X129" i="2"/>
  <c r="U129" i="2"/>
  <c r="T129" i="2"/>
  <c r="R129" i="2"/>
  <c r="Z129" i="2" s="1"/>
  <c r="AB129" i="2" s="1"/>
  <c r="P129" i="2"/>
  <c r="AA128" i="2"/>
  <c r="Z128" i="2"/>
  <c r="Y128" i="2"/>
  <c r="X128" i="2"/>
  <c r="R128" i="2"/>
  <c r="U128" i="2" s="1"/>
  <c r="P128" i="2"/>
  <c r="Y127" i="2"/>
  <c r="X127" i="2"/>
  <c r="AA127" i="2" s="1"/>
  <c r="R127" i="2"/>
  <c r="P127" i="2"/>
  <c r="AA126" i="2"/>
  <c r="X126" i="2"/>
  <c r="T126" i="2"/>
  <c r="R126" i="2"/>
  <c r="P126" i="2"/>
  <c r="Y126" i="2" s="1"/>
  <c r="AA125" i="2"/>
  <c r="Y125" i="2"/>
  <c r="X125" i="2"/>
  <c r="U125" i="2"/>
  <c r="T125" i="2"/>
  <c r="R125" i="2"/>
  <c r="Z125" i="2" s="1"/>
  <c r="AB125" i="2" s="1"/>
  <c r="P125" i="2"/>
  <c r="AA124" i="2"/>
  <c r="Z124" i="2"/>
  <c r="AB124" i="2" s="1"/>
  <c r="Y124" i="2"/>
  <c r="X124" i="2"/>
  <c r="R124" i="2"/>
  <c r="U124" i="2" s="1"/>
  <c r="P124" i="2"/>
  <c r="Y123" i="2"/>
  <c r="X123" i="2"/>
  <c r="AA123" i="2" s="1"/>
  <c r="R123" i="2"/>
  <c r="P123" i="2"/>
  <c r="AA122" i="2"/>
  <c r="X122" i="2"/>
  <c r="R122" i="2"/>
  <c r="P122" i="2"/>
  <c r="Y122" i="2" s="1"/>
  <c r="AA121" i="2"/>
  <c r="Y121" i="2"/>
  <c r="X121" i="2"/>
  <c r="U121" i="2"/>
  <c r="T121" i="2"/>
  <c r="R121" i="2"/>
  <c r="Z121" i="2" s="1"/>
  <c r="AB121" i="2" s="1"/>
  <c r="P121" i="2"/>
  <c r="Z120" i="2"/>
  <c r="Y120" i="2"/>
  <c r="X120" i="2"/>
  <c r="AA120" i="2" s="1"/>
  <c r="AB120" i="2" s="1"/>
  <c r="R120" i="2"/>
  <c r="U120" i="2" s="1"/>
  <c r="P120" i="2"/>
  <c r="Y119" i="2"/>
  <c r="X119" i="2"/>
  <c r="AA119" i="2" s="1"/>
  <c r="R119" i="2"/>
  <c r="P119" i="2"/>
  <c r="AA118" i="2"/>
  <c r="X118" i="2"/>
  <c r="R118" i="2"/>
  <c r="P118" i="2"/>
  <c r="Y118" i="2" s="1"/>
  <c r="AA117" i="2"/>
  <c r="Y117" i="2"/>
  <c r="X117" i="2"/>
  <c r="U117" i="2"/>
  <c r="T117" i="2"/>
  <c r="R117" i="2"/>
  <c r="Z117" i="2" s="1"/>
  <c r="P117" i="2"/>
  <c r="Z116" i="2"/>
  <c r="Y116" i="2"/>
  <c r="X116" i="2"/>
  <c r="AA116" i="2" s="1"/>
  <c r="R116" i="2"/>
  <c r="U116" i="2" s="1"/>
  <c r="P116" i="2"/>
  <c r="Y115" i="2"/>
  <c r="X115" i="2"/>
  <c r="AA115" i="2" s="1"/>
  <c r="U115" i="2"/>
  <c r="T115" i="2"/>
  <c r="R115" i="2"/>
  <c r="Z115" i="2" s="1"/>
  <c r="P115" i="2"/>
  <c r="AA114" i="2"/>
  <c r="X114" i="2"/>
  <c r="T114" i="2"/>
  <c r="R114" i="2"/>
  <c r="P114" i="2"/>
  <c r="Y114" i="2" s="1"/>
  <c r="O114" i="2"/>
  <c r="AB113" i="2"/>
  <c r="Z113" i="2"/>
  <c r="X113" i="2"/>
  <c r="AA113" i="2" s="1"/>
  <c r="U113" i="2"/>
  <c r="T113" i="2"/>
  <c r="R113" i="2"/>
  <c r="P113" i="2"/>
  <c r="Y113" i="2" s="1"/>
  <c r="AA112" i="2"/>
  <c r="Z112" i="2"/>
  <c r="AB112" i="2" s="1"/>
  <c r="Y112" i="2"/>
  <c r="X112" i="2"/>
  <c r="R112" i="2"/>
  <c r="U112" i="2" s="1"/>
  <c r="P112" i="2"/>
  <c r="O112" i="2"/>
  <c r="AA111" i="2"/>
  <c r="Z111" i="2"/>
  <c r="Y111" i="2"/>
  <c r="X111" i="2"/>
  <c r="U111" i="2"/>
  <c r="T111" i="2"/>
  <c r="R111" i="2"/>
  <c r="P111" i="2"/>
  <c r="X110" i="2"/>
  <c r="AA110" i="2" s="1"/>
  <c r="R110" i="2"/>
  <c r="P110" i="2"/>
  <c r="Y110" i="2" s="1"/>
  <c r="X109" i="2"/>
  <c r="AA109" i="2" s="1"/>
  <c r="R109" i="2"/>
  <c r="P109" i="2"/>
  <c r="Y109" i="2" s="1"/>
  <c r="AA108" i="2"/>
  <c r="Z108" i="2"/>
  <c r="AB108" i="2" s="1"/>
  <c r="X108" i="2"/>
  <c r="R108" i="2"/>
  <c r="U108" i="2" s="1"/>
  <c r="P108" i="2"/>
  <c r="Y108" i="2" s="1"/>
  <c r="AA107" i="2"/>
  <c r="Z107" i="2"/>
  <c r="AB107" i="2" s="1"/>
  <c r="Y107" i="2"/>
  <c r="X107" i="2"/>
  <c r="U107" i="2"/>
  <c r="T107" i="2"/>
  <c r="R107" i="2"/>
  <c r="P107" i="2"/>
  <c r="X106" i="2"/>
  <c r="AA106" i="2" s="1"/>
  <c r="R106" i="2"/>
  <c r="P106" i="2"/>
  <c r="Y106" i="2" s="1"/>
  <c r="X105" i="2"/>
  <c r="AA105" i="2" s="1"/>
  <c r="R105" i="2"/>
  <c r="P105" i="2"/>
  <c r="Y105" i="2" s="1"/>
  <c r="AA104" i="2"/>
  <c r="Z104" i="2"/>
  <c r="AB104" i="2" s="1"/>
  <c r="X104" i="2"/>
  <c r="R104" i="2"/>
  <c r="U104" i="2" s="1"/>
  <c r="P104" i="2"/>
  <c r="Y104" i="2" s="1"/>
  <c r="Z103" i="2"/>
  <c r="Y103" i="2"/>
  <c r="X103" i="2"/>
  <c r="AA103" i="2" s="1"/>
  <c r="U103" i="2"/>
  <c r="R103" i="2"/>
  <c r="T103" i="2" s="1"/>
  <c r="P103" i="2"/>
  <c r="X102" i="2"/>
  <c r="AA102" i="2" s="1"/>
  <c r="T102" i="2"/>
  <c r="R102" i="2"/>
  <c r="Z102" i="2" s="1"/>
  <c r="AB102" i="2" s="1"/>
  <c r="P102" i="2"/>
  <c r="Y102" i="2" s="1"/>
  <c r="X101" i="2"/>
  <c r="AA101" i="2" s="1"/>
  <c r="R101" i="2"/>
  <c r="P101" i="2"/>
  <c r="Y101" i="2" s="1"/>
  <c r="AB100" i="2"/>
  <c r="AA100" i="2"/>
  <c r="Z100" i="2"/>
  <c r="X100" i="2"/>
  <c r="R100" i="2"/>
  <c r="U100" i="2" s="1"/>
  <c r="P100" i="2"/>
  <c r="Y100" i="2" s="1"/>
  <c r="AA99" i="2"/>
  <c r="Z99" i="2"/>
  <c r="Y99" i="2"/>
  <c r="X99" i="2"/>
  <c r="U99" i="2"/>
  <c r="R99" i="2"/>
  <c r="T99" i="2" s="1"/>
  <c r="P99" i="2"/>
  <c r="X98" i="2"/>
  <c r="AA98" i="2" s="1"/>
  <c r="R98" i="2"/>
  <c r="Z98" i="2" s="1"/>
  <c r="P98" i="2"/>
  <c r="Y98" i="2" s="1"/>
  <c r="X97" i="2"/>
  <c r="AA97" i="2" s="1"/>
  <c r="R97" i="2"/>
  <c r="P97" i="2"/>
  <c r="Y97" i="2" s="1"/>
  <c r="AA96" i="2"/>
  <c r="Z96" i="2"/>
  <c r="X96" i="2"/>
  <c r="R96" i="2"/>
  <c r="U96" i="2" s="1"/>
  <c r="P96" i="2"/>
  <c r="Y96" i="2" s="1"/>
  <c r="Z95" i="2"/>
  <c r="Y95" i="2"/>
  <c r="X95" i="2"/>
  <c r="AA95" i="2" s="1"/>
  <c r="U95" i="2"/>
  <c r="R95" i="2"/>
  <c r="T95" i="2" s="1"/>
  <c r="P95" i="2"/>
  <c r="X94" i="2"/>
  <c r="AA94" i="2" s="1"/>
  <c r="T94" i="2"/>
  <c r="R94" i="2"/>
  <c r="Z94" i="2" s="1"/>
  <c r="P94" i="2"/>
  <c r="Y94" i="2" s="1"/>
  <c r="X93" i="2"/>
  <c r="AA93" i="2" s="1"/>
  <c r="R93" i="2"/>
  <c r="P93" i="2"/>
  <c r="Y93" i="2" s="1"/>
  <c r="AA92" i="2"/>
  <c r="Z92" i="2"/>
  <c r="AB92" i="2" s="1"/>
  <c r="X92" i="2"/>
  <c r="R92" i="2"/>
  <c r="U92" i="2" s="1"/>
  <c r="P92" i="2"/>
  <c r="Y92" i="2" s="1"/>
  <c r="AA91" i="2"/>
  <c r="Z91" i="2"/>
  <c r="Y91" i="2"/>
  <c r="X91" i="2"/>
  <c r="U91" i="2"/>
  <c r="R91" i="2"/>
  <c r="T91" i="2" s="1"/>
  <c r="P91" i="2"/>
  <c r="X90" i="2"/>
  <c r="AA90" i="2" s="1"/>
  <c r="U90" i="2"/>
  <c r="R90" i="2"/>
  <c r="P90" i="2"/>
  <c r="Y90" i="2" s="1"/>
  <c r="X89" i="2"/>
  <c r="AA89" i="2" s="1"/>
  <c r="R89" i="2"/>
  <c r="P89" i="2"/>
  <c r="Y89" i="2" s="1"/>
  <c r="AA88" i="2"/>
  <c r="Z88" i="2"/>
  <c r="AB88" i="2" s="1"/>
  <c r="X88" i="2"/>
  <c r="R88" i="2"/>
  <c r="U88" i="2" s="1"/>
  <c r="P88" i="2"/>
  <c r="Y88" i="2" s="1"/>
  <c r="Z87" i="2"/>
  <c r="Y87" i="2"/>
  <c r="X87" i="2"/>
  <c r="AA87" i="2" s="1"/>
  <c r="U87" i="2"/>
  <c r="R87" i="2"/>
  <c r="T87" i="2" s="1"/>
  <c r="P87" i="2"/>
  <c r="X86" i="2"/>
  <c r="AA86" i="2" s="1"/>
  <c r="R86" i="2"/>
  <c r="P86" i="2"/>
  <c r="Y86" i="2" s="1"/>
  <c r="X85" i="2"/>
  <c r="AA85" i="2" s="1"/>
  <c r="R85" i="2"/>
  <c r="P85" i="2"/>
  <c r="Y85" i="2" s="1"/>
  <c r="AA84" i="2"/>
  <c r="AB84" i="2" s="1"/>
  <c r="Z84" i="2"/>
  <c r="Y84" i="2"/>
  <c r="X84" i="2"/>
  <c r="R84" i="2"/>
  <c r="U84" i="2" s="1"/>
  <c r="Q84" i="2"/>
  <c r="P84" i="2"/>
  <c r="Z83" i="2"/>
  <c r="AB83" i="2" s="1"/>
  <c r="Y83" i="2"/>
  <c r="X83" i="2"/>
  <c r="AA83" i="2" s="1"/>
  <c r="R83" i="2"/>
  <c r="U83" i="2" s="1"/>
  <c r="P83" i="2"/>
  <c r="Y82" i="2"/>
  <c r="X82" i="2"/>
  <c r="AA82" i="2" s="1"/>
  <c r="R82" i="2"/>
  <c r="P82" i="2"/>
  <c r="AA81" i="2"/>
  <c r="X81" i="2"/>
  <c r="R81" i="2"/>
  <c r="P81" i="2"/>
  <c r="Y81" i="2" s="1"/>
  <c r="AA80" i="2"/>
  <c r="Y80" i="2"/>
  <c r="X80" i="2"/>
  <c r="U80" i="2"/>
  <c r="T80" i="2"/>
  <c r="R80" i="2"/>
  <c r="Z80" i="2" s="1"/>
  <c r="AB80" i="2" s="1"/>
  <c r="P80" i="2"/>
  <c r="AB79" i="2"/>
  <c r="AA79" i="2"/>
  <c r="Z79" i="2"/>
  <c r="Y79" i="2"/>
  <c r="X79" i="2"/>
  <c r="R79" i="2"/>
  <c r="U79" i="2" s="1"/>
  <c r="P79" i="2"/>
  <c r="Y78" i="2"/>
  <c r="X78" i="2"/>
  <c r="AA78" i="2" s="1"/>
  <c r="U78" i="2"/>
  <c r="T78" i="2"/>
  <c r="R78" i="2"/>
  <c r="Z78" i="2" s="1"/>
  <c r="P78" i="2"/>
  <c r="AA77" i="2"/>
  <c r="X77" i="2"/>
  <c r="T77" i="2"/>
  <c r="R77" i="2"/>
  <c r="P77" i="2"/>
  <c r="Y77" i="2" s="1"/>
  <c r="AA76" i="2"/>
  <c r="Y76" i="2"/>
  <c r="X76" i="2"/>
  <c r="U76" i="2"/>
  <c r="T76" i="2"/>
  <c r="R76" i="2"/>
  <c r="Z76" i="2" s="1"/>
  <c r="AB76" i="2" s="1"/>
  <c r="P76" i="2"/>
  <c r="AA75" i="2"/>
  <c r="AB75" i="2" s="1"/>
  <c r="Z75" i="2"/>
  <c r="Y75" i="2"/>
  <c r="X75" i="2"/>
  <c r="R75" i="2"/>
  <c r="U75" i="2" s="1"/>
  <c r="P75" i="2"/>
  <c r="Y74" i="2"/>
  <c r="X74" i="2"/>
  <c r="AA74" i="2" s="1"/>
  <c r="R74" i="2"/>
  <c r="P74" i="2"/>
  <c r="AA73" i="2"/>
  <c r="X73" i="2"/>
  <c r="R73" i="2"/>
  <c r="P73" i="2"/>
  <c r="Y73" i="2" s="1"/>
  <c r="AA72" i="2"/>
  <c r="Y72" i="2"/>
  <c r="X72" i="2"/>
  <c r="U72" i="2"/>
  <c r="T72" i="2"/>
  <c r="R72" i="2"/>
  <c r="Z72" i="2" s="1"/>
  <c r="AB72" i="2" s="1"/>
  <c r="P72" i="2"/>
  <c r="Z71" i="2"/>
  <c r="AB71" i="2" s="1"/>
  <c r="Y71" i="2"/>
  <c r="X71" i="2"/>
  <c r="AA71" i="2" s="1"/>
  <c r="R71" i="2"/>
  <c r="U71" i="2" s="1"/>
  <c r="P71" i="2"/>
  <c r="Y70" i="2"/>
  <c r="X70" i="2"/>
  <c r="AA70" i="2" s="1"/>
  <c r="U70" i="2"/>
  <c r="T70" i="2"/>
  <c r="R70" i="2"/>
  <c r="Z70" i="2" s="1"/>
  <c r="AB70" i="2" s="1"/>
  <c r="P70" i="2"/>
  <c r="AA69" i="2"/>
  <c r="X69" i="2"/>
  <c r="R69" i="2"/>
  <c r="P69" i="2"/>
  <c r="Y69" i="2" s="1"/>
  <c r="AB68" i="2"/>
  <c r="AA68" i="2"/>
  <c r="Y68" i="2"/>
  <c r="X68" i="2"/>
  <c r="U68" i="2"/>
  <c r="T68" i="2"/>
  <c r="R68" i="2"/>
  <c r="Z68" i="2" s="1"/>
  <c r="P68" i="2"/>
  <c r="Z67" i="2"/>
  <c r="AB67" i="2" s="1"/>
  <c r="Y67" i="2"/>
  <c r="X67" i="2"/>
  <c r="AA67" i="2" s="1"/>
  <c r="R67" i="2"/>
  <c r="U67" i="2" s="1"/>
  <c r="P67" i="2"/>
  <c r="Y66" i="2"/>
  <c r="X66" i="2"/>
  <c r="AA66" i="2" s="1"/>
  <c r="U66" i="2"/>
  <c r="R66" i="2"/>
  <c r="Z66" i="2" s="1"/>
  <c r="P66" i="2"/>
  <c r="AA65" i="2"/>
  <c r="X65" i="2"/>
  <c r="T65" i="2"/>
  <c r="R65" i="2"/>
  <c r="P65" i="2"/>
  <c r="Y65" i="2" s="1"/>
  <c r="AA64" i="2"/>
  <c r="AB64" i="2" s="1"/>
  <c r="Y64" i="2"/>
  <c r="X64" i="2"/>
  <c r="U64" i="2"/>
  <c r="T64" i="2"/>
  <c r="R64" i="2"/>
  <c r="Z64" i="2" s="1"/>
  <c r="P64" i="2"/>
  <c r="AA63" i="2"/>
  <c r="AB63" i="2" s="1"/>
  <c r="Z63" i="2"/>
  <c r="Y63" i="2"/>
  <c r="X63" i="2"/>
  <c r="R63" i="2"/>
  <c r="U63" i="2" s="1"/>
  <c r="P63" i="2"/>
  <c r="Y62" i="2"/>
  <c r="X62" i="2"/>
  <c r="AA62" i="2" s="1"/>
  <c r="R62" i="2"/>
  <c r="Z62" i="2" s="1"/>
  <c r="AB62" i="2" s="1"/>
  <c r="P62" i="2"/>
  <c r="AA61" i="2"/>
  <c r="X61" i="2"/>
  <c r="T61" i="2"/>
  <c r="R61" i="2"/>
  <c r="P61" i="2"/>
  <c r="Y61" i="2" s="1"/>
  <c r="AA60" i="2"/>
  <c r="Y60" i="2"/>
  <c r="X60" i="2"/>
  <c r="U60" i="2"/>
  <c r="T60" i="2"/>
  <c r="R60" i="2"/>
  <c r="Z60" i="2" s="1"/>
  <c r="AB60" i="2" s="1"/>
  <c r="P60" i="2"/>
  <c r="AA59" i="2"/>
  <c r="Z59" i="2"/>
  <c r="AB59" i="2" s="1"/>
  <c r="Y59" i="2"/>
  <c r="X59" i="2"/>
  <c r="R59" i="2"/>
  <c r="U59" i="2" s="1"/>
  <c r="P59" i="2"/>
  <c r="Y58" i="2"/>
  <c r="X58" i="2"/>
  <c r="AA58" i="2" s="1"/>
  <c r="T58" i="2"/>
  <c r="R58" i="2"/>
  <c r="P58" i="2"/>
  <c r="AA57" i="2"/>
  <c r="X57" i="2"/>
  <c r="T57" i="2"/>
  <c r="R57" i="2"/>
  <c r="P57" i="2"/>
  <c r="Y57" i="2" s="1"/>
  <c r="AA56" i="2"/>
  <c r="Y56" i="2"/>
  <c r="X56" i="2"/>
  <c r="U56" i="2"/>
  <c r="T56" i="2"/>
  <c r="R56" i="2"/>
  <c r="Z56" i="2" s="1"/>
  <c r="AB56" i="2" s="1"/>
  <c r="P56" i="2"/>
  <c r="AA55" i="2"/>
  <c r="Z55" i="2"/>
  <c r="AB55" i="2" s="1"/>
  <c r="Y55" i="2"/>
  <c r="X55" i="2"/>
  <c r="R55" i="2"/>
  <c r="U55" i="2" s="1"/>
  <c r="P55" i="2"/>
  <c r="Y54" i="2"/>
  <c r="X54" i="2"/>
  <c r="AA54" i="2" s="1"/>
  <c r="U54" i="2"/>
  <c r="T54" i="2"/>
  <c r="R54" i="2"/>
  <c r="Z54" i="2" s="1"/>
  <c r="AB54" i="2" s="1"/>
  <c r="P54" i="2"/>
  <c r="AA53" i="2"/>
  <c r="X53" i="2"/>
  <c r="T53" i="2"/>
  <c r="R53" i="2"/>
  <c r="P53" i="2"/>
  <c r="Y53" i="2" s="1"/>
  <c r="AA52" i="2"/>
  <c r="Y52" i="2"/>
  <c r="X52" i="2"/>
  <c r="U52" i="2"/>
  <c r="T52" i="2"/>
  <c r="R52" i="2"/>
  <c r="Z52" i="2" s="1"/>
  <c r="AB52" i="2" s="1"/>
  <c r="P52" i="2"/>
  <c r="AB51" i="2"/>
  <c r="AA51" i="2"/>
  <c r="Z51" i="2"/>
  <c r="Y51" i="2"/>
  <c r="X51" i="2"/>
  <c r="R51" i="2"/>
  <c r="U51" i="2" s="1"/>
  <c r="P51" i="2"/>
  <c r="Y50" i="2"/>
  <c r="X50" i="2"/>
  <c r="AA50" i="2" s="1"/>
  <c r="U50" i="2"/>
  <c r="T50" i="2"/>
  <c r="R50" i="2"/>
  <c r="Z50" i="2" s="1"/>
  <c r="P50" i="2"/>
  <c r="AA49" i="2"/>
  <c r="X49" i="2"/>
  <c r="R49" i="2"/>
  <c r="P49" i="2"/>
  <c r="Y49" i="2" s="1"/>
  <c r="AA48" i="2"/>
  <c r="Y48" i="2"/>
  <c r="X48" i="2"/>
  <c r="U48" i="2"/>
  <c r="T48" i="2"/>
  <c r="R48" i="2"/>
  <c r="Z48" i="2" s="1"/>
  <c r="AB48" i="2" s="1"/>
  <c r="P48" i="2"/>
  <c r="Z47" i="2"/>
  <c r="AB47" i="2" s="1"/>
  <c r="Y47" i="2"/>
  <c r="X47" i="2"/>
  <c r="AA47" i="2" s="1"/>
  <c r="R47" i="2"/>
  <c r="U47" i="2" s="1"/>
  <c r="P47" i="2"/>
  <c r="Y46" i="2"/>
  <c r="X46" i="2"/>
  <c r="AA46" i="2" s="1"/>
  <c r="U46" i="2"/>
  <c r="T46" i="2"/>
  <c r="R46" i="2"/>
  <c r="Z46" i="2" s="1"/>
  <c r="AB46" i="2" s="1"/>
  <c r="P46" i="2"/>
  <c r="AA45" i="2"/>
  <c r="X45" i="2"/>
  <c r="R45" i="2"/>
  <c r="P45" i="2"/>
  <c r="Y45" i="2" s="1"/>
  <c r="AA44" i="2"/>
  <c r="AB44" i="2" s="1"/>
  <c r="Y44" i="2"/>
  <c r="X44" i="2"/>
  <c r="U44" i="2"/>
  <c r="T44" i="2"/>
  <c r="R44" i="2"/>
  <c r="Z44" i="2" s="1"/>
  <c r="P44" i="2"/>
  <c r="Z43" i="2"/>
  <c r="AB43" i="2" s="1"/>
  <c r="Y43" i="2"/>
  <c r="X43" i="2"/>
  <c r="AA43" i="2" s="1"/>
  <c r="R43" i="2"/>
  <c r="U43" i="2" s="1"/>
  <c r="P43" i="2"/>
  <c r="Y42" i="2"/>
  <c r="X42" i="2"/>
  <c r="AA42" i="2" s="1"/>
  <c r="U42" i="2"/>
  <c r="R42" i="2"/>
  <c r="Z42" i="2" s="1"/>
  <c r="P42" i="2"/>
  <c r="AA41" i="2"/>
  <c r="X41" i="2"/>
  <c r="T41" i="2"/>
  <c r="R41" i="2"/>
  <c r="P41" i="2"/>
  <c r="Y41" i="2" s="1"/>
  <c r="AA40" i="2"/>
  <c r="AB40" i="2" s="1"/>
  <c r="Y40" i="2"/>
  <c r="X40" i="2"/>
  <c r="U40" i="2"/>
  <c r="T40" i="2"/>
  <c r="R40" i="2"/>
  <c r="Z40" i="2" s="1"/>
  <c r="P40" i="2"/>
  <c r="AA39" i="2"/>
  <c r="Z39" i="2"/>
  <c r="AB39" i="2" s="1"/>
  <c r="Y39" i="2"/>
  <c r="X39" i="2"/>
  <c r="R39" i="2"/>
  <c r="U39" i="2" s="1"/>
  <c r="P39" i="2"/>
  <c r="Y38" i="2"/>
  <c r="X38" i="2"/>
  <c r="AA38" i="2" s="1"/>
  <c r="R38" i="2"/>
  <c r="Z38" i="2" s="1"/>
  <c r="AB38" i="2" s="1"/>
  <c r="P38" i="2"/>
  <c r="AA37" i="2"/>
  <c r="X37" i="2"/>
  <c r="R37" i="2"/>
  <c r="P37" i="2"/>
  <c r="Y37" i="2" s="1"/>
  <c r="AA36" i="2"/>
  <c r="Y36" i="2"/>
  <c r="X36" i="2"/>
  <c r="U36" i="2"/>
  <c r="T36" i="2"/>
  <c r="R36" i="2"/>
  <c r="Z36" i="2" s="1"/>
  <c r="AB36" i="2" s="1"/>
  <c r="P36" i="2"/>
  <c r="AA35" i="2"/>
  <c r="Z35" i="2"/>
  <c r="AB35" i="2" s="1"/>
  <c r="Y35" i="2"/>
  <c r="X35" i="2"/>
  <c r="R35" i="2"/>
  <c r="U35" i="2" s="1"/>
  <c r="P35" i="2"/>
  <c r="Y34" i="2"/>
  <c r="X34" i="2"/>
  <c r="AA34" i="2" s="1"/>
  <c r="T34" i="2"/>
  <c r="R34" i="2"/>
  <c r="P34" i="2"/>
  <c r="AA33" i="2"/>
  <c r="X33" i="2"/>
  <c r="T33" i="2"/>
  <c r="R33" i="2"/>
  <c r="P33" i="2"/>
  <c r="Y33" i="2" s="1"/>
  <c r="AA32" i="2"/>
  <c r="Y32" i="2"/>
  <c r="X32" i="2"/>
  <c r="U32" i="2"/>
  <c r="T32" i="2"/>
  <c r="R32" i="2"/>
  <c r="Z32" i="2" s="1"/>
  <c r="AB32" i="2" s="1"/>
  <c r="P32" i="2"/>
  <c r="AA31" i="2"/>
  <c r="Z31" i="2"/>
  <c r="AB31" i="2" s="1"/>
  <c r="Y31" i="2"/>
  <c r="X31" i="2"/>
  <c r="R31" i="2"/>
  <c r="U31" i="2" s="1"/>
  <c r="P31" i="2"/>
  <c r="Y30" i="2"/>
  <c r="X30" i="2"/>
  <c r="AA30" i="2" s="1"/>
  <c r="U30" i="2"/>
  <c r="T30" i="2"/>
  <c r="R30" i="2"/>
  <c r="Z30" i="2" s="1"/>
  <c r="AB30" i="2" s="1"/>
  <c r="P30" i="2"/>
  <c r="AA29" i="2"/>
  <c r="X29" i="2"/>
  <c r="T29" i="2"/>
  <c r="R29" i="2"/>
  <c r="P29" i="2"/>
  <c r="Y29" i="2" s="1"/>
  <c r="AA28" i="2"/>
  <c r="Y28" i="2"/>
  <c r="X28" i="2"/>
  <c r="U28" i="2"/>
  <c r="T28" i="2"/>
  <c r="R28" i="2"/>
  <c r="Z28" i="2" s="1"/>
  <c r="AB28" i="2" s="1"/>
  <c r="P28" i="2"/>
  <c r="AA27" i="2"/>
  <c r="AB27" i="2" s="1"/>
  <c r="Z27" i="2"/>
  <c r="Y27" i="2"/>
  <c r="X27" i="2"/>
  <c r="R27" i="2"/>
  <c r="U27" i="2" s="1"/>
  <c r="P27" i="2"/>
  <c r="Y26" i="2"/>
  <c r="X26" i="2"/>
  <c r="AA26" i="2" s="1"/>
  <c r="U26" i="2"/>
  <c r="T26" i="2"/>
  <c r="R26" i="2"/>
  <c r="Z26" i="2" s="1"/>
  <c r="P26" i="2"/>
  <c r="AA25" i="2"/>
  <c r="X25" i="2"/>
  <c r="R25" i="2"/>
  <c r="P25" i="2"/>
  <c r="Y25" i="2" s="1"/>
  <c r="AA24" i="2"/>
  <c r="Y24" i="2"/>
  <c r="X24" i="2"/>
  <c r="U24" i="2"/>
  <c r="T24" i="2"/>
  <c r="R24" i="2"/>
  <c r="Z24" i="2" s="1"/>
  <c r="AB24" i="2" s="1"/>
  <c r="P24" i="2"/>
  <c r="Z23" i="2"/>
  <c r="AB23" i="2" s="1"/>
  <c r="Y23" i="2"/>
  <c r="X23" i="2"/>
  <c r="AA23" i="2" s="1"/>
  <c r="R23" i="2"/>
  <c r="U23" i="2" s="1"/>
  <c r="P23" i="2"/>
  <c r="Y22" i="2"/>
  <c r="X22" i="2"/>
  <c r="AA22" i="2" s="1"/>
  <c r="U22" i="2"/>
  <c r="T22" i="2"/>
  <c r="R22" i="2"/>
  <c r="Z22" i="2" s="1"/>
  <c r="AB22" i="2" s="1"/>
  <c r="P22" i="2"/>
  <c r="AA21" i="2"/>
  <c r="X21" i="2"/>
  <c r="R21" i="2"/>
  <c r="P21" i="2"/>
  <c r="Y21" i="2" s="1"/>
  <c r="AA20" i="2"/>
  <c r="AB20" i="2" s="1"/>
  <c r="Y20" i="2"/>
  <c r="X20" i="2"/>
  <c r="U20" i="2"/>
  <c r="T20" i="2"/>
  <c r="R20" i="2"/>
  <c r="Z20" i="2" s="1"/>
  <c r="P20" i="2"/>
  <c r="Z19" i="2"/>
  <c r="AB19" i="2" s="1"/>
  <c r="Y19" i="2"/>
  <c r="X19" i="2"/>
  <c r="AA19" i="2" s="1"/>
  <c r="R19" i="2"/>
  <c r="U19" i="2" s="1"/>
  <c r="P19" i="2"/>
  <c r="L19" i="2"/>
  <c r="Z18" i="2"/>
  <c r="AB18" i="2" s="1"/>
  <c r="Y18" i="2"/>
  <c r="X18" i="2"/>
  <c r="AA18" i="2" s="1"/>
  <c r="U18" i="2"/>
  <c r="T18" i="2"/>
  <c r="R18" i="2"/>
  <c r="P18" i="2"/>
  <c r="AA17" i="2"/>
  <c r="X17" i="2"/>
  <c r="R17" i="2"/>
  <c r="Z17" i="2" s="1"/>
  <c r="AB17" i="2" s="1"/>
  <c r="P17" i="2"/>
  <c r="Y17" i="2" s="1"/>
  <c r="AB16" i="2"/>
  <c r="Z16" i="2"/>
  <c r="X16" i="2"/>
  <c r="AA16" i="2" s="1"/>
  <c r="U16" i="2"/>
  <c r="T16" i="2"/>
  <c r="R16" i="2"/>
  <c r="P16" i="2"/>
  <c r="Y16" i="2" s="1"/>
  <c r="AA15" i="2"/>
  <c r="Z15" i="2"/>
  <c r="AB15" i="2" s="1"/>
  <c r="Y15" i="2"/>
  <c r="X15" i="2"/>
  <c r="R15" i="2"/>
  <c r="U15" i="2" s="1"/>
  <c r="P15" i="2"/>
  <c r="Z14" i="2"/>
  <c r="Y14" i="2"/>
  <c r="X14" i="2"/>
  <c r="AA14" i="2" s="1"/>
  <c r="U14" i="2"/>
  <c r="T14" i="2"/>
  <c r="R14" i="2"/>
  <c r="P14" i="2"/>
  <c r="AA13" i="2"/>
  <c r="X13" i="2"/>
  <c r="U13" i="2"/>
  <c r="T13" i="2"/>
  <c r="R13" i="2"/>
  <c r="Z13" i="2" s="1"/>
  <c r="AB13" i="2" s="1"/>
  <c r="P13" i="2"/>
  <c r="Y13" i="2" s="1"/>
  <c r="Z12" i="2"/>
  <c r="Y12" i="2"/>
  <c r="X12" i="2"/>
  <c r="AA12" i="2" s="1"/>
  <c r="AB12" i="2" s="1"/>
  <c r="U12" i="2"/>
  <c r="T12" i="2"/>
  <c r="R12" i="2"/>
  <c r="AA11" i="2"/>
  <c r="Z11" i="2"/>
  <c r="AB11" i="2" s="1"/>
  <c r="Y11" i="2"/>
  <c r="X11" i="2"/>
  <c r="R11" i="2"/>
  <c r="U11" i="2" s="1"/>
  <c r="Y10" i="2"/>
  <c r="X10" i="2"/>
  <c r="AA10" i="2" s="1"/>
  <c r="U10" i="2"/>
  <c r="T10" i="2"/>
  <c r="R10" i="2"/>
  <c r="Z10" i="2" s="1"/>
  <c r="Z9" i="2"/>
  <c r="Y9" i="2"/>
  <c r="X9" i="2"/>
  <c r="AA9" i="2" s="1"/>
  <c r="AB9" i="2" s="1"/>
  <c r="U9" i="2"/>
  <c r="T9" i="2"/>
  <c r="R9" i="2"/>
  <c r="Z8" i="2"/>
  <c r="Y8" i="2"/>
  <c r="X8" i="2"/>
  <c r="AA8" i="2" s="1"/>
  <c r="R8" i="2"/>
  <c r="U8" i="2" s="1"/>
  <c r="X7" i="2"/>
  <c r="AA7" i="2" s="1"/>
  <c r="U7" i="2"/>
  <c r="T7" i="2"/>
  <c r="R7" i="2"/>
  <c r="Z7" i="2" s="1"/>
  <c r="P7" i="2"/>
  <c r="Y7" i="2" s="1"/>
  <c r="X6" i="2"/>
  <c r="AA6" i="2" s="1"/>
  <c r="R6" i="2"/>
  <c r="P6" i="2"/>
  <c r="Y6" i="2" s="1"/>
  <c r="AC5" i="2"/>
  <c r="AB5" i="2"/>
  <c r="AA5" i="2"/>
  <c r="Y5" i="2"/>
  <c r="X5" i="2"/>
  <c r="U5" i="2"/>
  <c r="T5" i="2"/>
  <c r="R5" i="2"/>
  <c r="Z5" i="2" s="1"/>
  <c r="J156" i="1"/>
  <c r="AA156" i="1"/>
  <c r="Z156" i="1"/>
  <c r="Y156" i="1"/>
  <c r="X156" i="1"/>
  <c r="V156" i="1"/>
  <c r="S156" i="1"/>
  <c r="AB154" i="1"/>
  <c r="Z153" i="1"/>
  <c r="W153" i="1"/>
  <c r="V153" i="1"/>
  <c r="P153" i="1"/>
  <c r="N153" i="1"/>
  <c r="X153" i="1" s="1"/>
  <c r="Z152" i="1"/>
  <c r="Y152" i="1"/>
  <c r="AA152" i="1" s="1"/>
  <c r="W152" i="1"/>
  <c r="V152" i="1"/>
  <c r="P152" i="1"/>
  <c r="N152" i="1"/>
  <c r="X152" i="1" s="1"/>
  <c r="Z151" i="1"/>
  <c r="Y151" i="1"/>
  <c r="AA151" i="1" s="1"/>
  <c r="X151" i="1"/>
  <c r="W151" i="1"/>
  <c r="V151" i="1"/>
  <c r="S151" i="1"/>
  <c r="AB151" i="1" s="1"/>
  <c r="P151" i="1"/>
  <c r="R151" i="1" s="1"/>
  <c r="N151" i="1"/>
  <c r="Y150" i="1"/>
  <c r="AA150" i="1" s="1"/>
  <c r="AB150" i="1" s="1"/>
  <c r="X150" i="1"/>
  <c r="W150" i="1"/>
  <c r="V150" i="1"/>
  <c r="Z150" i="1" s="1"/>
  <c r="S150" i="1"/>
  <c r="R150" i="1"/>
  <c r="P150" i="1"/>
  <c r="N150" i="1"/>
  <c r="X149" i="1"/>
  <c r="W149" i="1"/>
  <c r="V149" i="1"/>
  <c r="Z149" i="1" s="1"/>
  <c r="P149" i="1"/>
  <c r="N149" i="1"/>
  <c r="Z148" i="1"/>
  <c r="Y148" i="1"/>
  <c r="AA148" i="1" s="1"/>
  <c r="W148" i="1"/>
  <c r="V148" i="1"/>
  <c r="P148" i="1"/>
  <c r="R148" i="1" s="1"/>
  <c r="N148" i="1"/>
  <c r="X148" i="1" s="1"/>
  <c r="Y147" i="1"/>
  <c r="X147" i="1"/>
  <c r="W147" i="1"/>
  <c r="V147" i="1"/>
  <c r="Z147" i="1" s="1"/>
  <c r="S147" i="1"/>
  <c r="R147" i="1"/>
  <c r="P147" i="1"/>
  <c r="N147" i="1"/>
  <c r="X146" i="1"/>
  <c r="W146" i="1"/>
  <c r="V146" i="1"/>
  <c r="Z146" i="1" s="1"/>
  <c r="P146" i="1"/>
  <c r="Y146" i="1" s="1"/>
  <c r="AA146" i="1" s="1"/>
  <c r="N146" i="1"/>
  <c r="X145" i="1"/>
  <c r="W145" i="1"/>
  <c r="V145" i="1"/>
  <c r="Z145" i="1" s="1"/>
  <c r="P145" i="1"/>
  <c r="N145" i="1"/>
  <c r="W144" i="1"/>
  <c r="V144" i="1"/>
  <c r="Z144" i="1" s="1"/>
  <c r="P144" i="1"/>
  <c r="N144" i="1"/>
  <c r="X144" i="1" s="1"/>
  <c r="Z143" i="1"/>
  <c r="Y143" i="1"/>
  <c r="AA143" i="1" s="1"/>
  <c r="W143" i="1"/>
  <c r="V143" i="1"/>
  <c r="S143" i="1"/>
  <c r="AB143" i="1" s="1"/>
  <c r="R143" i="1"/>
  <c r="P143" i="1"/>
  <c r="N143" i="1"/>
  <c r="X143" i="1" s="1"/>
  <c r="Z142" i="1"/>
  <c r="X142" i="1"/>
  <c r="W142" i="1"/>
  <c r="V142" i="1"/>
  <c r="R142" i="1"/>
  <c r="P142" i="1"/>
  <c r="S142" i="1" s="1"/>
  <c r="N142" i="1"/>
  <c r="Z141" i="1"/>
  <c r="X141" i="1"/>
  <c r="W141" i="1"/>
  <c r="V141" i="1"/>
  <c r="P141" i="1"/>
  <c r="N141" i="1"/>
  <c r="W140" i="1"/>
  <c r="V140" i="1"/>
  <c r="Z140" i="1" s="1"/>
  <c r="P140" i="1"/>
  <c r="N140" i="1"/>
  <c r="X140" i="1" s="1"/>
  <c r="Y139" i="1"/>
  <c r="W139" i="1"/>
  <c r="V139" i="1"/>
  <c r="Z139" i="1" s="1"/>
  <c r="S139" i="1"/>
  <c r="R139" i="1"/>
  <c r="P139" i="1"/>
  <c r="N139" i="1"/>
  <c r="X139" i="1" s="1"/>
  <c r="AB138" i="1"/>
  <c r="Y138" i="1"/>
  <c r="X138" i="1"/>
  <c r="W138" i="1"/>
  <c r="V138" i="1"/>
  <c r="Z138" i="1" s="1"/>
  <c r="AA138" i="1" s="1"/>
  <c r="S138" i="1"/>
  <c r="R138" i="1"/>
  <c r="P138" i="1"/>
  <c r="N138" i="1"/>
  <c r="Z137" i="1"/>
  <c r="AA137" i="1" s="1"/>
  <c r="AB137" i="1" s="1"/>
  <c r="X137" i="1"/>
  <c r="W137" i="1"/>
  <c r="V137" i="1"/>
  <c r="S137" i="1"/>
  <c r="R137" i="1"/>
  <c r="P137" i="1"/>
  <c r="Y137" i="1" s="1"/>
  <c r="N137" i="1"/>
  <c r="Y136" i="1"/>
  <c r="W136" i="1"/>
  <c r="V136" i="1"/>
  <c r="Z136" i="1" s="1"/>
  <c r="P136" i="1"/>
  <c r="S136" i="1" s="1"/>
  <c r="N136" i="1"/>
  <c r="X136" i="1" s="1"/>
  <c r="X135" i="1"/>
  <c r="W135" i="1"/>
  <c r="V135" i="1"/>
  <c r="Z135" i="1" s="1"/>
  <c r="P135" i="1"/>
  <c r="N135" i="1"/>
  <c r="W134" i="1"/>
  <c r="V134" i="1"/>
  <c r="Z134" i="1" s="1"/>
  <c r="P134" i="1"/>
  <c r="Y134" i="1" s="1"/>
  <c r="AA134" i="1" s="1"/>
  <c r="N134" i="1"/>
  <c r="X134" i="1" s="1"/>
  <c r="W133" i="1"/>
  <c r="V133" i="1"/>
  <c r="Z133" i="1" s="1"/>
  <c r="P133" i="1"/>
  <c r="N133" i="1"/>
  <c r="X133" i="1" s="1"/>
  <c r="W132" i="1"/>
  <c r="V132" i="1"/>
  <c r="Z132" i="1" s="1"/>
  <c r="S132" i="1"/>
  <c r="P132" i="1"/>
  <c r="N132" i="1"/>
  <c r="X132" i="1" s="1"/>
  <c r="Z131" i="1"/>
  <c r="AA131" i="1" s="1"/>
  <c r="Y131" i="1"/>
  <c r="W131" i="1"/>
  <c r="V131" i="1"/>
  <c r="S131" i="1"/>
  <c r="R131" i="1"/>
  <c r="P131" i="1"/>
  <c r="N131" i="1"/>
  <c r="X131" i="1" s="1"/>
  <c r="Z130" i="1"/>
  <c r="X130" i="1"/>
  <c r="W130" i="1"/>
  <c r="V130" i="1"/>
  <c r="P130" i="1"/>
  <c r="Y130" i="1" s="1"/>
  <c r="AA130" i="1" s="1"/>
  <c r="N130" i="1"/>
  <c r="Z129" i="1"/>
  <c r="W129" i="1"/>
  <c r="V129" i="1"/>
  <c r="R129" i="1"/>
  <c r="P129" i="1"/>
  <c r="S129" i="1" s="1"/>
  <c r="N129" i="1"/>
  <c r="X129" i="1" s="1"/>
  <c r="Z128" i="1"/>
  <c r="Y128" i="1"/>
  <c r="AA128" i="1" s="1"/>
  <c r="W128" i="1"/>
  <c r="V128" i="1"/>
  <c r="P128" i="1"/>
  <c r="N128" i="1"/>
  <c r="X128" i="1" s="1"/>
  <c r="Y127" i="1"/>
  <c r="X127" i="1"/>
  <c r="W127" i="1"/>
  <c r="V127" i="1"/>
  <c r="Z127" i="1" s="1"/>
  <c r="S127" i="1"/>
  <c r="R127" i="1"/>
  <c r="P127" i="1"/>
  <c r="N127" i="1"/>
  <c r="Y126" i="1"/>
  <c r="X126" i="1"/>
  <c r="W126" i="1"/>
  <c r="V126" i="1"/>
  <c r="Z126" i="1" s="1"/>
  <c r="AA126" i="1" s="1"/>
  <c r="S126" i="1"/>
  <c r="R126" i="1"/>
  <c r="P126" i="1"/>
  <c r="N126" i="1"/>
  <c r="X125" i="1"/>
  <c r="W125" i="1"/>
  <c r="V125" i="1"/>
  <c r="Z125" i="1" s="1"/>
  <c r="P125" i="1"/>
  <c r="Y125" i="1" s="1"/>
  <c r="AA125" i="1" s="1"/>
  <c r="N125" i="1"/>
  <c r="W124" i="1"/>
  <c r="V124" i="1"/>
  <c r="Z124" i="1" s="1"/>
  <c r="S124" i="1"/>
  <c r="P124" i="1"/>
  <c r="R124" i="1" s="1"/>
  <c r="N124" i="1"/>
  <c r="X124" i="1" s="1"/>
  <c r="Z123" i="1"/>
  <c r="Y123" i="1"/>
  <c r="AA123" i="1" s="1"/>
  <c r="X123" i="1"/>
  <c r="W123" i="1"/>
  <c r="V123" i="1"/>
  <c r="P123" i="1"/>
  <c r="R123" i="1" s="1"/>
  <c r="N123" i="1"/>
  <c r="Y122" i="1"/>
  <c r="X122" i="1"/>
  <c r="W122" i="1"/>
  <c r="V122" i="1"/>
  <c r="Z122" i="1" s="1"/>
  <c r="S122" i="1"/>
  <c r="R122" i="1"/>
  <c r="Q122" i="1"/>
  <c r="P122" i="1"/>
  <c r="N122" i="1"/>
  <c r="X121" i="1"/>
  <c r="W121" i="1"/>
  <c r="V121" i="1"/>
  <c r="Q121" i="1"/>
  <c r="P121" i="1"/>
  <c r="Y121" i="1" s="1"/>
  <c r="N121" i="1"/>
  <c r="W120" i="1"/>
  <c r="V120" i="1"/>
  <c r="Z120" i="1" s="1"/>
  <c r="P120" i="1"/>
  <c r="Y120" i="1" s="1"/>
  <c r="AA120" i="1" s="1"/>
  <c r="N120" i="1"/>
  <c r="X120" i="1" s="1"/>
  <c r="W119" i="1"/>
  <c r="V119" i="1"/>
  <c r="Z119" i="1" s="1"/>
  <c r="P119" i="1"/>
  <c r="N119" i="1"/>
  <c r="X119" i="1" s="1"/>
  <c r="W118" i="1"/>
  <c r="V118" i="1"/>
  <c r="Z118" i="1" s="1"/>
  <c r="S118" i="1"/>
  <c r="P118" i="1"/>
  <c r="N118" i="1"/>
  <c r="X118" i="1" s="1"/>
  <c r="Z117" i="1"/>
  <c r="AA117" i="1" s="1"/>
  <c r="Y117" i="1"/>
  <c r="W117" i="1"/>
  <c r="V117" i="1"/>
  <c r="S117" i="1"/>
  <c r="R117" i="1"/>
  <c r="P117" i="1"/>
  <c r="N117" i="1"/>
  <c r="X117" i="1" s="1"/>
  <c r="Z116" i="1"/>
  <c r="X116" i="1"/>
  <c r="W116" i="1"/>
  <c r="V116" i="1"/>
  <c r="P116" i="1"/>
  <c r="Y116" i="1" s="1"/>
  <c r="AA116" i="1" s="1"/>
  <c r="N116" i="1"/>
  <c r="Z115" i="1"/>
  <c r="W115" i="1"/>
  <c r="V115" i="1"/>
  <c r="R115" i="1"/>
  <c r="P115" i="1"/>
  <c r="S115" i="1" s="1"/>
  <c r="N115" i="1"/>
  <c r="X115" i="1" s="1"/>
  <c r="Z114" i="1"/>
  <c r="Y114" i="1"/>
  <c r="AA114" i="1" s="1"/>
  <c r="W114" i="1"/>
  <c r="V114" i="1"/>
  <c r="P114" i="1"/>
  <c r="N114" i="1"/>
  <c r="X114" i="1" s="1"/>
  <c r="Y113" i="1"/>
  <c r="X113" i="1"/>
  <c r="W113" i="1"/>
  <c r="V113" i="1"/>
  <c r="Z113" i="1" s="1"/>
  <c r="S113" i="1"/>
  <c r="R113" i="1"/>
  <c r="P113" i="1"/>
  <c r="N113" i="1"/>
  <c r="Y112" i="1"/>
  <c r="X112" i="1"/>
  <c r="W112" i="1"/>
  <c r="V112" i="1"/>
  <c r="Z112" i="1" s="1"/>
  <c r="AA112" i="1" s="1"/>
  <c r="S112" i="1"/>
  <c r="R112" i="1"/>
  <c r="P112" i="1"/>
  <c r="N112" i="1"/>
  <c r="X111" i="1"/>
  <c r="W111" i="1"/>
  <c r="V111" i="1"/>
  <c r="Z111" i="1" s="1"/>
  <c r="P111" i="1"/>
  <c r="Y111" i="1" s="1"/>
  <c r="AA111" i="1" s="1"/>
  <c r="N111" i="1"/>
  <c r="W110" i="1"/>
  <c r="V110" i="1"/>
  <c r="Z110" i="1" s="1"/>
  <c r="S110" i="1"/>
  <c r="P110" i="1"/>
  <c r="R110" i="1" s="1"/>
  <c r="N110" i="1"/>
  <c r="X110" i="1" s="1"/>
  <c r="Z109" i="1"/>
  <c r="Y109" i="1"/>
  <c r="AA109" i="1" s="1"/>
  <c r="X109" i="1"/>
  <c r="W109" i="1"/>
  <c r="V109" i="1"/>
  <c r="P109" i="1"/>
  <c r="R109" i="1" s="1"/>
  <c r="N109" i="1"/>
  <c r="Y108" i="1"/>
  <c r="X108" i="1"/>
  <c r="W108" i="1"/>
  <c r="V108" i="1"/>
  <c r="Z108" i="1" s="1"/>
  <c r="S108" i="1"/>
  <c r="R108" i="1"/>
  <c r="P108" i="1"/>
  <c r="N108" i="1"/>
  <c r="W107" i="1"/>
  <c r="V107" i="1"/>
  <c r="Z107" i="1" s="1"/>
  <c r="P107" i="1"/>
  <c r="N107" i="1"/>
  <c r="X107" i="1" s="1"/>
  <c r="W106" i="1"/>
  <c r="V106" i="1"/>
  <c r="Z106" i="1" s="1"/>
  <c r="P106" i="1"/>
  <c r="N106" i="1"/>
  <c r="X106" i="1" s="1"/>
  <c r="Y105" i="1"/>
  <c r="W105" i="1"/>
  <c r="V105" i="1"/>
  <c r="Z105" i="1" s="1"/>
  <c r="S105" i="1"/>
  <c r="R105" i="1"/>
  <c r="P105" i="1"/>
  <c r="N105" i="1"/>
  <c r="X105" i="1" s="1"/>
  <c r="Z104" i="1"/>
  <c r="Y104" i="1"/>
  <c r="AA104" i="1" s="1"/>
  <c r="X104" i="1"/>
  <c r="W104" i="1"/>
  <c r="V104" i="1"/>
  <c r="S104" i="1"/>
  <c r="P104" i="1"/>
  <c r="R104" i="1" s="1"/>
  <c r="N104" i="1"/>
  <c r="Z103" i="1"/>
  <c r="X103" i="1"/>
  <c r="W103" i="1"/>
  <c r="V103" i="1"/>
  <c r="P103" i="1"/>
  <c r="N103" i="1"/>
  <c r="W102" i="1"/>
  <c r="V102" i="1"/>
  <c r="Z102" i="1" s="1"/>
  <c r="P102" i="1"/>
  <c r="N102" i="1"/>
  <c r="X102" i="1" s="1"/>
  <c r="Z101" i="1"/>
  <c r="Y101" i="1"/>
  <c r="AA101" i="1" s="1"/>
  <c r="AB101" i="1" s="1"/>
  <c r="W101" i="1"/>
  <c r="V101" i="1"/>
  <c r="S101" i="1"/>
  <c r="R101" i="1"/>
  <c r="P101" i="1"/>
  <c r="N101" i="1"/>
  <c r="X101" i="1" s="1"/>
  <c r="Y100" i="1"/>
  <c r="AA100" i="1" s="1"/>
  <c r="AB100" i="1" s="1"/>
  <c r="X100" i="1"/>
  <c r="W100" i="1"/>
  <c r="V100" i="1"/>
  <c r="Z100" i="1" s="1"/>
  <c r="S100" i="1"/>
  <c r="R100" i="1"/>
  <c r="P100" i="1"/>
  <c r="N100" i="1"/>
  <c r="X99" i="1"/>
  <c r="W99" i="1"/>
  <c r="V99" i="1"/>
  <c r="Z99" i="1" s="1"/>
  <c r="AA99" i="1" s="1"/>
  <c r="S99" i="1"/>
  <c r="P99" i="1"/>
  <c r="Y99" i="1" s="1"/>
  <c r="N99" i="1"/>
  <c r="Z98" i="1"/>
  <c r="W98" i="1"/>
  <c r="V98" i="1"/>
  <c r="P98" i="1"/>
  <c r="S98" i="1" s="1"/>
  <c r="N98" i="1"/>
  <c r="X98" i="1" s="1"/>
  <c r="W97" i="1"/>
  <c r="V97" i="1"/>
  <c r="Z97" i="1" s="1"/>
  <c r="R97" i="1"/>
  <c r="P97" i="1"/>
  <c r="S97" i="1" s="1"/>
  <c r="N97" i="1"/>
  <c r="X97" i="1" s="1"/>
  <c r="Y96" i="1"/>
  <c r="AA96" i="1" s="1"/>
  <c r="X96" i="1"/>
  <c r="W96" i="1"/>
  <c r="V96" i="1"/>
  <c r="Z96" i="1" s="1"/>
  <c r="P96" i="1"/>
  <c r="S96" i="1" s="1"/>
  <c r="AB96" i="1" s="1"/>
  <c r="N96" i="1"/>
  <c r="X95" i="1"/>
  <c r="W95" i="1"/>
  <c r="V95" i="1"/>
  <c r="Z95" i="1" s="1"/>
  <c r="R95" i="1"/>
  <c r="P95" i="1"/>
  <c r="N95" i="1"/>
  <c r="Z94" i="1"/>
  <c r="W94" i="1"/>
  <c r="V94" i="1"/>
  <c r="P94" i="1"/>
  <c r="N94" i="1"/>
  <c r="X94" i="1" s="1"/>
  <c r="AA93" i="1"/>
  <c r="AB93" i="1" s="1"/>
  <c r="Y93" i="1"/>
  <c r="W93" i="1"/>
  <c r="V93" i="1"/>
  <c r="Z93" i="1" s="1"/>
  <c r="S93" i="1"/>
  <c r="R93" i="1"/>
  <c r="P93" i="1"/>
  <c r="N93" i="1"/>
  <c r="X93" i="1" s="1"/>
  <c r="Z92" i="1"/>
  <c r="Y92" i="1"/>
  <c r="AA92" i="1" s="1"/>
  <c r="AB92" i="1" s="1"/>
  <c r="X92" i="1"/>
  <c r="W92" i="1"/>
  <c r="V92" i="1"/>
  <c r="S92" i="1"/>
  <c r="R92" i="1"/>
  <c r="P92" i="1"/>
  <c r="N92" i="1"/>
  <c r="Z91" i="1"/>
  <c r="Y91" i="1"/>
  <c r="AA91" i="1" s="1"/>
  <c r="AB91" i="1" s="1"/>
  <c r="X91" i="1"/>
  <c r="W91" i="1"/>
  <c r="V91" i="1"/>
  <c r="P91" i="1"/>
  <c r="S91" i="1" s="1"/>
  <c r="N91" i="1"/>
  <c r="X90" i="1"/>
  <c r="W90" i="1"/>
  <c r="V90" i="1"/>
  <c r="Z90" i="1" s="1"/>
  <c r="P90" i="1"/>
  <c r="N90" i="1"/>
  <c r="Y89" i="1"/>
  <c r="W89" i="1"/>
  <c r="V89" i="1"/>
  <c r="Z89" i="1" s="1"/>
  <c r="S89" i="1"/>
  <c r="R89" i="1"/>
  <c r="P89" i="1"/>
  <c r="N89" i="1"/>
  <c r="X89" i="1" s="1"/>
  <c r="AB88" i="1"/>
  <c r="Y88" i="1"/>
  <c r="AA88" i="1" s="1"/>
  <c r="X88" i="1"/>
  <c r="W88" i="1"/>
  <c r="V88" i="1"/>
  <c r="Z88" i="1" s="1"/>
  <c r="S88" i="1"/>
  <c r="R88" i="1"/>
  <c r="P88" i="1"/>
  <c r="N88" i="1"/>
  <c r="Z87" i="1"/>
  <c r="AA87" i="1" s="1"/>
  <c r="AB87" i="1" s="1"/>
  <c r="X87" i="1"/>
  <c r="W87" i="1"/>
  <c r="V87" i="1"/>
  <c r="S87" i="1"/>
  <c r="R87" i="1"/>
  <c r="P87" i="1"/>
  <c r="Y87" i="1" s="1"/>
  <c r="N87" i="1"/>
  <c r="Y86" i="1"/>
  <c r="AA86" i="1" s="1"/>
  <c r="W86" i="1"/>
  <c r="V86" i="1"/>
  <c r="Z86" i="1" s="1"/>
  <c r="S86" i="1"/>
  <c r="R86" i="1"/>
  <c r="P86" i="1"/>
  <c r="N86" i="1"/>
  <c r="X86" i="1" s="1"/>
  <c r="X85" i="1"/>
  <c r="W85" i="1"/>
  <c r="V85" i="1"/>
  <c r="Z85" i="1" s="1"/>
  <c r="P85" i="1"/>
  <c r="N85" i="1"/>
  <c r="W84" i="1"/>
  <c r="V84" i="1"/>
  <c r="Z84" i="1" s="1"/>
  <c r="P84" i="1"/>
  <c r="Y84" i="1" s="1"/>
  <c r="AA84" i="1" s="1"/>
  <c r="N84" i="1"/>
  <c r="X84" i="1" s="1"/>
  <c r="X83" i="1"/>
  <c r="W83" i="1"/>
  <c r="V83" i="1"/>
  <c r="Z83" i="1" s="1"/>
  <c r="P83" i="1"/>
  <c r="N83" i="1"/>
  <c r="W82" i="1"/>
  <c r="V82" i="1"/>
  <c r="Z82" i="1" s="1"/>
  <c r="S82" i="1"/>
  <c r="P82" i="1"/>
  <c r="N82" i="1"/>
  <c r="X82" i="1" s="1"/>
  <c r="Z81" i="1"/>
  <c r="AA81" i="1" s="1"/>
  <c r="AC81" i="1" s="1"/>
  <c r="Y81" i="1"/>
  <c r="W81" i="1"/>
  <c r="V81" i="1"/>
  <c r="S81" i="1"/>
  <c r="R81" i="1"/>
  <c r="P81" i="1"/>
  <c r="N81" i="1"/>
  <c r="X81" i="1" s="1"/>
  <c r="Z80" i="1"/>
  <c r="X80" i="1"/>
  <c r="W80" i="1"/>
  <c r="V80" i="1"/>
  <c r="P80" i="1"/>
  <c r="Y80" i="1" s="1"/>
  <c r="AA80" i="1" s="1"/>
  <c r="N80" i="1"/>
  <c r="Z79" i="1"/>
  <c r="W79" i="1"/>
  <c r="V79" i="1"/>
  <c r="R79" i="1"/>
  <c r="P79" i="1"/>
  <c r="S79" i="1" s="1"/>
  <c r="N79" i="1"/>
  <c r="X79" i="1" s="1"/>
  <c r="Z78" i="1"/>
  <c r="Y78" i="1"/>
  <c r="AA78" i="1" s="1"/>
  <c r="W78" i="1"/>
  <c r="V78" i="1"/>
  <c r="P78" i="1"/>
  <c r="N78" i="1"/>
  <c r="X78" i="1" s="1"/>
  <c r="Y77" i="1"/>
  <c r="X77" i="1"/>
  <c r="W77" i="1"/>
  <c r="V77" i="1"/>
  <c r="Z77" i="1" s="1"/>
  <c r="S77" i="1"/>
  <c r="R77" i="1"/>
  <c r="P77" i="1"/>
  <c r="N77" i="1"/>
  <c r="Y76" i="1"/>
  <c r="X76" i="1"/>
  <c r="W76" i="1"/>
  <c r="V76" i="1"/>
  <c r="Z76" i="1" s="1"/>
  <c r="AA76" i="1" s="1"/>
  <c r="AC76" i="1" s="1"/>
  <c r="S76" i="1"/>
  <c r="R76" i="1"/>
  <c r="P76" i="1"/>
  <c r="N76" i="1"/>
  <c r="W75" i="1"/>
  <c r="V75" i="1"/>
  <c r="Z75" i="1" s="1"/>
  <c r="P75" i="1"/>
  <c r="Y75" i="1" s="1"/>
  <c r="AA75" i="1" s="1"/>
  <c r="N75" i="1"/>
  <c r="X75" i="1" s="1"/>
  <c r="W74" i="1"/>
  <c r="V74" i="1"/>
  <c r="Z74" i="1" s="1"/>
  <c r="S74" i="1"/>
  <c r="P74" i="1"/>
  <c r="R74" i="1" s="1"/>
  <c r="N74" i="1"/>
  <c r="X74" i="1" s="1"/>
  <c r="Z73" i="1"/>
  <c r="Y73" i="1"/>
  <c r="AA73" i="1" s="1"/>
  <c r="X73" i="1"/>
  <c r="W73" i="1"/>
  <c r="V73" i="1"/>
  <c r="P73" i="1"/>
  <c r="S73" i="1" s="1"/>
  <c r="N73" i="1"/>
  <c r="Y72" i="1"/>
  <c r="X72" i="1"/>
  <c r="W72" i="1"/>
  <c r="V72" i="1"/>
  <c r="Z72" i="1" s="1"/>
  <c r="S72" i="1"/>
  <c r="R72" i="1"/>
  <c r="P72" i="1"/>
  <c r="N72" i="1"/>
  <c r="X71" i="1"/>
  <c r="W71" i="1"/>
  <c r="V71" i="1"/>
  <c r="Z71" i="1" s="1"/>
  <c r="S71" i="1"/>
  <c r="R71" i="1"/>
  <c r="P71" i="1"/>
  <c r="Y71" i="1" s="1"/>
  <c r="N71" i="1"/>
  <c r="Z70" i="1"/>
  <c r="W70" i="1"/>
  <c r="V70" i="1"/>
  <c r="P70" i="1"/>
  <c r="Y70" i="1" s="1"/>
  <c r="AA70" i="1" s="1"/>
  <c r="N70" i="1"/>
  <c r="X70" i="1" s="1"/>
  <c r="W69" i="1"/>
  <c r="V69" i="1"/>
  <c r="Z69" i="1" s="1"/>
  <c r="P69" i="1"/>
  <c r="Y69" i="1" s="1"/>
  <c r="N69" i="1"/>
  <c r="X69" i="1" s="1"/>
  <c r="Z68" i="1"/>
  <c r="W68" i="1"/>
  <c r="V68" i="1"/>
  <c r="P68" i="1"/>
  <c r="Y68" i="1" s="1"/>
  <c r="AA68" i="1" s="1"/>
  <c r="N68" i="1"/>
  <c r="X68" i="1" s="1"/>
  <c r="W67" i="1"/>
  <c r="V67" i="1"/>
  <c r="Z67" i="1" s="1"/>
  <c r="P67" i="1"/>
  <c r="S67" i="1" s="1"/>
  <c r="N67" i="1"/>
  <c r="X67" i="1" s="1"/>
  <c r="Z66" i="1"/>
  <c r="Y66" i="1"/>
  <c r="AA66" i="1" s="1"/>
  <c r="X66" i="1"/>
  <c r="W66" i="1"/>
  <c r="V66" i="1"/>
  <c r="P66" i="1"/>
  <c r="R66" i="1" s="1"/>
  <c r="N66" i="1"/>
  <c r="Z65" i="1"/>
  <c r="Y65" i="1"/>
  <c r="AA65" i="1" s="1"/>
  <c r="AC65" i="1" s="1"/>
  <c r="X65" i="1"/>
  <c r="W65" i="1"/>
  <c r="V65" i="1"/>
  <c r="S65" i="1"/>
  <c r="R65" i="1"/>
  <c r="P65" i="1"/>
  <c r="N65" i="1"/>
  <c r="Y64" i="1"/>
  <c r="X64" i="1"/>
  <c r="W64" i="1"/>
  <c r="V64" i="1"/>
  <c r="Z64" i="1" s="1"/>
  <c r="S64" i="1"/>
  <c r="R64" i="1"/>
  <c r="P64" i="1"/>
  <c r="N64" i="1"/>
  <c r="Y63" i="1"/>
  <c r="X63" i="1"/>
  <c r="W63" i="1"/>
  <c r="V63" i="1"/>
  <c r="Z63" i="1" s="1"/>
  <c r="S63" i="1"/>
  <c r="P63" i="1"/>
  <c r="R63" i="1" s="1"/>
  <c r="N63" i="1"/>
  <c r="X62" i="1"/>
  <c r="W62" i="1"/>
  <c r="V62" i="1"/>
  <c r="Z62" i="1" s="1"/>
  <c r="P62" i="1"/>
  <c r="N62" i="1"/>
  <c r="W61" i="1"/>
  <c r="V61" i="1"/>
  <c r="Z61" i="1" s="1"/>
  <c r="P61" i="1"/>
  <c r="Y61" i="1" s="1"/>
  <c r="AA61" i="1" s="1"/>
  <c r="N61" i="1"/>
  <c r="X61" i="1" s="1"/>
  <c r="W60" i="1"/>
  <c r="V60" i="1"/>
  <c r="Z60" i="1" s="1"/>
  <c r="R60" i="1"/>
  <c r="P60" i="1"/>
  <c r="S60" i="1" s="1"/>
  <c r="N60" i="1"/>
  <c r="X60" i="1" s="1"/>
  <c r="Z59" i="1"/>
  <c r="AA59" i="1" s="1"/>
  <c r="AC59" i="1" s="1"/>
  <c r="W59" i="1"/>
  <c r="V59" i="1"/>
  <c r="S59" i="1"/>
  <c r="R59" i="1"/>
  <c r="P59" i="1"/>
  <c r="Y59" i="1" s="1"/>
  <c r="N59" i="1"/>
  <c r="X59" i="1" s="1"/>
  <c r="Z58" i="1"/>
  <c r="Y58" i="1"/>
  <c r="AA58" i="1" s="1"/>
  <c r="W58" i="1"/>
  <c r="V58" i="1"/>
  <c r="P58" i="1"/>
  <c r="R58" i="1" s="1"/>
  <c r="N58" i="1"/>
  <c r="X58" i="1" s="1"/>
  <c r="Y57" i="1"/>
  <c r="AA57" i="1" s="1"/>
  <c r="AC57" i="1" s="1"/>
  <c r="X57" i="1"/>
  <c r="W57" i="1"/>
  <c r="V57" i="1"/>
  <c r="Z57" i="1" s="1"/>
  <c r="S57" i="1"/>
  <c r="R57" i="1"/>
  <c r="P57" i="1"/>
  <c r="N57" i="1"/>
  <c r="Z56" i="1"/>
  <c r="Y56" i="1"/>
  <c r="AA56" i="1" s="1"/>
  <c r="AC56" i="1" s="1"/>
  <c r="X56" i="1"/>
  <c r="W56" i="1"/>
  <c r="V56" i="1"/>
  <c r="S56" i="1"/>
  <c r="P56" i="1"/>
  <c r="R56" i="1" s="1"/>
  <c r="N56" i="1"/>
  <c r="X55" i="1"/>
  <c r="W55" i="1"/>
  <c r="V55" i="1"/>
  <c r="Z55" i="1" s="1"/>
  <c r="P55" i="1"/>
  <c r="N55" i="1"/>
  <c r="W54" i="1"/>
  <c r="V54" i="1"/>
  <c r="Z54" i="1" s="1"/>
  <c r="P54" i="1"/>
  <c r="R54" i="1" s="1"/>
  <c r="N54" i="1"/>
  <c r="X54" i="1" s="1"/>
  <c r="Z53" i="1"/>
  <c r="AA53" i="1" s="1"/>
  <c r="AC53" i="1" s="1"/>
  <c r="Y53" i="1"/>
  <c r="W53" i="1"/>
  <c r="V53" i="1"/>
  <c r="S53" i="1"/>
  <c r="R53" i="1"/>
  <c r="P53" i="1"/>
  <c r="N53" i="1"/>
  <c r="X53" i="1" s="1"/>
  <c r="X52" i="1"/>
  <c r="W52" i="1"/>
  <c r="V52" i="1"/>
  <c r="Z52" i="1" s="1"/>
  <c r="R52" i="1"/>
  <c r="P52" i="1"/>
  <c r="S52" i="1" s="1"/>
  <c r="N52" i="1"/>
  <c r="Z51" i="1"/>
  <c r="W51" i="1"/>
  <c r="V51" i="1"/>
  <c r="S51" i="1"/>
  <c r="P51" i="1"/>
  <c r="R51" i="1" s="1"/>
  <c r="N51" i="1"/>
  <c r="X51" i="1" s="1"/>
  <c r="Z50" i="1"/>
  <c r="Y50" i="1"/>
  <c r="AA50" i="1" s="1"/>
  <c r="X50" i="1"/>
  <c r="W50" i="1"/>
  <c r="V50" i="1"/>
  <c r="P50" i="1"/>
  <c r="S50" i="1" s="1"/>
  <c r="N50" i="1"/>
  <c r="Y49" i="1"/>
  <c r="X49" i="1"/>
  <c r="W49" i="1"/>
  <c r="V49" i="1"/>
  <c r="Z49" i="1" s="1"/>
  <c r="S49" i="1"/>
  <c r="R49" i="1"/>
  <c r="P49" i="1"/>
  <c r="N49" i="1"/>
  <c r="Y48" i="1"/>
  <c r="AA48" i="1" s="1"/>
  <c r="AC48" i="1" s="1"/>
  <c r="X48" i="1"/>
  <c r="W48" i="1"/>
  <c r="V48" i="1"/>
  <c r="Z48" i="1" s="1"/>
  <c r="S48" i="1"/>
  <c r="R48" i="1"/>
  <c r="P48" i="1"/>
  <c r="N48" i="1"/>
  <c r="Z47" i="1"/>
  <c r="W47" i="1"/>
  <c r="V47" i="1"/>
  <c r="P47" i="1"/>
  <c r="N47" i="1"/>
  <c r="X47" i="1" s="1"/>
  <c r="W46" i="1"/>
  <c r="V46" i="1"/>
  <c r="Z46" i="1" s="1"/>
  <c r="P46" i="1"/>
  <c r="Y46" i="1" s="1"/>
  <c r="N46" i="1"/>
  <c r="X46" i="1" s="1"/>
  <c r="W45" i="1"/>
  <c r="V45" i="1"/>
  <c r="Z45" i="1" s="1"/>
  <c r="R45" i="1"/>
  <c r="P45" i="1"/>
  <c r="S45" i="1" s="1"/>
  <c r="N45" i="1"/>
  <c r="X45" i="1" s="1"/>
  <c r="Z44" i="1"/>
  <c r="W44" i="1"/>
  <c r="V44" i="1"/>
  <c r="S44" i="1"/>
  <c r="P44" i="1"/>
  <c r="R44" i="1" s="1"/>
  <c r="N44" i="1"/>
  <c r="X44" i="1" s="1"/>
  <c r="Z43" i="1"/>
  <c r="Y43" i="1"/>
  <c r="X43" i="1"/>
  <c r="W43" i="1"/>
  <c r="V43" i="1"/>
  <c r="P43" i="1"/>
  <c r="S43" i="1" s="1"/>
  <c r="N43" i="1"/>
  <c r="Z42" i="1"/>
  <c r="Y42" i="1"/>
  <c r="AA42" i="1" s="1"/>
  <c r="AC42" i="1" s="1"/>
  <c r="X42" i="1"/>
  <c r="W42" i="1"/>
  <c r="V42" i="1"/>
  <c r="S42" i="1"/>
  <c r="P42" i="1"/>
  <c r="R42" i="1" s="1"/>
  <c r="N42" i="1"/>
  <c r="Y41" i="1"/>
  <c r="X41" i="1"/>
  <c r="W41" i="1"/>
  <c r="V41" i="1"/>
  <c r="Z41" i="1" s="1"/>
  <c r="S41" i="1"/>
  <c r="R41" i="1"/>
  <c r="P41" i="1"/>
  <c r="N41" i="1"/>
  <c r="Y40" i="1"/>
  <c r="X40" i="1"/>
  <c r="W40" i="1"/>
  <c r="V40" i="1"/>
  <c r="Z40" i="1" s="1"/>
  <c r="AA40" i="1" s="1"/>
  <c r="S40" i="1"/>
  <c r="R40" i="1"/>
  <c r="P40" i="1"/>
  <c r="N40" i="1"/>
  <c r="X39" i="1"/>
  <c r="W39" i="1"/>
  <c r="V39" i="1"/>
  <c r="Z39" i="1" s="1"/>
  <c r="P39" i="1"/>
  <c r="N39" i="1"/>
  <c r="W38" i="1"/>
  <c r="V38" i="1"/>
  <c r="Z38" i="1" s="1"/>
  <c r="P38" i="1"/>
  <c r="Y38" i="1" s="1"/>
  <c r="AA38" i="1" s="1"/>
  <c r="N38" i="1"/>
  <c r="X38" i="1" s="1"/>
  <c r="W37" i="1"/>
  <c r="V37" i="1"/>
  <c r="Z37" i="1" s="1"/>
  <c r="R37" i="1"/>
  <c r="P37" i="1"/>
  <c r="S37" i="1" s="1"/>
  <c r="N37" i="1"/>
  <c r="X37" i="1" s="1"/>
  <c r="Y36" i="1"/>
  <c r="AA36" i="1" s="1"/>
  <c r="AC36" i="1" s="1"/>
  <c r="W36" i="1"/>
  <c r="V36" i="1"/>
  <c r="Z36" i="1" s="1"/>
  <c r="S36" i="1"/>
  <c r="R36" i="1"/>
  <c r="P36" i="1"/>
  <c r="N36" i="1"/>
  <c r="X36" i="1" s="1"/>
  <c r="Z35" i="1"/>
  <c r="AA35" i="1" s="1"/>
  <c r="X35" i="1"/>
  <c r="W35" i="1"/>
  <c r="V35" i="1"/>
  <c r="P35" i="1"/>
  <c r="Y35" i="1" s="1"/>
  <c r="N35" i="1"/>
  <c r="Y34" i="1"/>
  <c r="AA34" i="1" s="1"/>
  <c r="AC34" i="1" s="1"/>
  <c r="W34" i="1"/>
  <c r="V34" i="1"/>
  <c r="Z34" i="1" s="1"/>
  <c r="S34" i="1"/>
  <c r="P34" i="1"/>
  <c r="R34" i="1" s="1"/>
  <c r="N34" i="1"/>
  <c r="X34" i="1" s="1"/>
  <c r="Y33" i="1"/>
  <c r="X33" i="1"/>
  <c r="W33" i="1"/>
  <c r="V33" i="1"/>
  <c r="Z33" i="1" s="1"/>
  <c r="AA33" i="1" s="1"/>
  <c r="S33" i="1"/>
  <c r="R33" i="1"/>
  <c r="P33" i="1"/>
  <c r="N33" i="1"/>
  <c r="Z32" i="1"/>
  <c r="X32" i="1"/>
  <c r="W32" i="1"/>
  <c r="V32" i="1"/>
  <c r="R32" i="1"/>
  <c r="P32" i="1"/>
  <c r="N32" i="1"/>
  <c r="Z31" i="1"/>
  <c r="W31" i="1"/>
  <c r="V31" i="1"/>
  <c r="P31" i="1"/>
  <c r="S31" i="1" s="1"/>
  <c r="N31" i="1"/>
  <c r="X31" i="1" s="1"/>
  <c r="Z30" i="1"/>
  <c r="W30" i="1"/>
  <c r="V30" i="1"/>
  <c r="S30" i="1"/>
  <c r="P30" i="1"/>
  <c r="R30" i="1" s="1"/>
  <c r="N30" i="1"/>
  <c r="X30" i="1" s="1"/>
  <c r="Z29" i="1"/>
  <c r="AA29" i="1" s="1"/>
  <c r="AC29" i="1" s="1"/>
  <c r="Y29" i="1"/>
  <c r="W29" i="1"/>
  <c r="V29" i="1"/>
  <c r="S29" i="1"/>
  <c r="R29" i="1"/>
  <c r="P29" i="1"/>
  <c r="N29" i="1"/>
  <c r="X29" i="1" s="1"/>
  <c r="Z28" i="1"/>
  <c r="Y28" i="1"/>
  <c r="X28" i="1"/>
  <c r="W28" i="1"/>
  <c r="V28" i="1"/>
  <c r="S28" i="1"/>
  <c r="R28" i="1"/>
  <c r="P28" i="1"/>
  <c r="N28" i="1"/>
  <c r="Z27" i="1"/>
  <c r="Y27" i="1"/>
  <c r="AA27" i="1" s="1"/>
  <c r="AC27" i="1" s="1"/>
  <c r="X27" i="1"/>
  <c r="W27" i="1"/>
  <c r="V27" i="1"/>
  <c r="P27" i="1"/>
  <c r="S27" i="1" s="1"/>
  <c r="N27" i="1"/>
  <c r="Y26" i="1"/>
  <c r="AA26" i="1" s="1"/>
  <c r="AC26" i="1" s="1"/>
  <c r="X26" i="1"/>
  <c r="W26" i="1"/>
  <c r="V26" i="1"/>
  <c r="Z26" i="1" s="1"/>
  <c r="S26" i="1"/>
  <c r="P26" i="1"/>
  <c r="R26" i="1" s="1"/>
  <c r="N26" i="1"/>
  <c r="Y25" i="1"/>
  <c r="X25" i="1"/>
  <c r="W25" i="1"/>
  <c r="V25" i="1"/>
  <c r="Z25" i="1" s="1"/>
  <c r="S25" i="1"/>
  <c r="R25" i="1"/>
  <c r="P25" i="1"/>
  <c r="N25" i="1"/>
  <c r="W24" i="1"/>
  <c r="V24" i="1"/>
  <c r="Z24" i="1" s="1"/>
  <c r="P24" i="1"/>
  <c r="N24" i="1"/>
  <c r="X24" i="1" s="1"/>
  <c r="W23" i="1"/>
  <c r="V23" i="1"/>
  <c r="Z23" i="1" s="1"/>
  <c r="P23" i="1"/>
  <c r="Y23" i="1" s="1"/>
  <c r="N23" i="1"/>
  <c r="X23" i="1" s="1"/>
  <c r="W22" i="1"/>
  <c r="V22" i="1"/>
  <c r="Z22" i="1" s="1"/>
  <c r="S22" i="1"/>
  <c r="P22" i="1"/>
  <c r="R22" i="1" s="1"/>
  <c r="N22" i="1"/>
  <c r="X22" i="1" s="1"/>
  <c r="Z21" i="1"/>
  <c r="Y21" i="1"/>
  <c r="W21" i="1"/>
  <c r="V21" i="1"/>
  <c r="S21" i="1"/>
  <c r="R21" i="1"/>
  <c r="P21" i="1"/>
  <c r="N21" i="1"/>
  <c r="X21" i="1" s="1"/>
  <c r="Z20" i="1"/>
  <c r="Y20" i="1"/>
  <c r="AA20" i="1" s="1"/>
  <c r="X20" i="1"/>
  <c r="W20" i="1"/>
  <c r="V20" i="1"/>
  <c r="P20" i="1"/>
  <c r="S20" i="1" s="1"/>
  <c r="N20" i="1"/>
  <c r="Z19" i="1"/>
  <c r="Y19" i="1"/>
  <c r="AA19" i="1" s="1"/>
  <c r="AC19" i="1" s="1"/>
  <c r="X19" i="1"/>
  <c r="W19" i="1"/>
  <c r="V19" i="1"/>
  <c r="P19" i="1"/>
  <c r="S19" i="1" s="1"/>
  <c r="N19" i="1"/>
  <c r="Y18" i="1"/>
  <c r="X18" i="1"/>
  <c r="W18" i="1"/>
  <c r="V18" i="1"/>
  <c r="Z18" i="1" s="1"/>
  <c r="S18" i="1"/>
  <c r="P18" i="1"/>
  <c r="R18" i="1" s="1"/>
  <c r="N18" i="1"/>
  <c r="Y17" i="1"/>
  <c r="X17" i="1"/>
  <c r="W17" i="1"/>
  <c r="V17" i="1"/>
  <c r="Z17" i="1" s="1"/>
  <c r="AA17" i="1" s="1"/>
  <c r="AC17" i="1" s="1"/>
  <c r="S17" i="1"/>
  <c r="R17" i="1"/>
  <c r="P17" i="1"/>
  <c r="N17" i="1"/>
  <c r="Z16" i="1"/>
  <c r="X16" i="1"/>
  <c r="W16" i="1"/>
  <c r="V16" i="1"/>
  <c r="P16" i="1"/>
  <c r="N16" i="1"/>
  <c r="W15" i="1"/>
  <c r="V15" i="1"/>
  <c r="Z15" i="1" s="1"/>
  <c r="P15" i="1"/>
  <c r="Y15" i="1" s="1"/>
  <c r="N15" i="1"/>
  <c r="X15" i="1" s="1"/>
  <c r="W14" i="1"/>
  <c r="V14" i="1"/>
  <c r="Z14" i="1" s="1"/>
  <c r="R14" i="1"/>
  <c r="P14" i="1"/>
  <c r="S14" i="1" s="1"/>
  <c r="N14" i="1"/>
  <c r="X14" i="1" s="1"/>
  <c r="Z13" i="1"/>
  <c r="W13" i="1"/>
  <c r="V13" i="1"/>
  <c r="S13" i="1"/>
  <c r="P13" i="1"/>
  <c r="R13" i="1" s="1"/>
  <c r="N13" i="1"/>
  <c r="X13" i="1" s="1"/>
  <c r="Z12" i="1"/>
  <c r="Y12" i="1"/>
  <c r="W12" i="1"/>
  <c r="V12" i="1"/>
  <c r="S12" i="1"/>
  <c r="R12" i="1"/>
  <c r="P12" i="1"/>
  <c r="N12" i="1"/>
  <c r="X12" i="1" s="1"/>
  <c r="Z11" i="1"/>
  <c r="Y11" i="1"/>
  <c r="AA11" i="1" s="1"/>
  <c r="X11" i="1"/>
  <c r="W11" i="1"/>
  <c r="V11" i="1"/>
  <c r="P11" i="1"/>
  <c r="S11" i="1" s="1"/>
  <c r="N11" i="1"/>
  <c r="Z10" i="1"/>
  <c r="Y10" i="1"/>
  <c r="AA10" i="1" s="1"/>
  <c r="X10" i="1"/>
  <c r="W10" i="1"/>
  <c r="V10" i="1"/>
  <c r="P10" i="1"/>
  <c r="R10" i="1" s="1"/>
  <c r="N10" i="1"/>
  <c r="Y9" i="1"/>
  <c r="X9" i="1"/>
  <c r="W9" i="1"/>
  <c r="V9" i="1"/>
  <c r="S9" i="1"/>
  <c r="P9" i="1"/>
  <c r="R9" i="1" s="1"/>
  <c r="N9" i="1"/>
  <c r="Y8" i="1"/>
  <c r="X8" i="1"/>
  <c r="W8" i="1"/>
  <c r="V8" i="1"/>
  <c r="Z8" i="1" s="1"/>
  <c r="AA8" i="1" s="1"/>
  <c r="S8" i="1"/>
  <c r="R8" i="1"/>
  <c r="P8" i="1"/>
  <c r="N8" i="1"/>
  <c r="X41" i="4" l="1"/>
  <c r="X45" i="4"/>
  <c r="X20" i="4"/>
  <c r="X24" i="4"/>
  <c r="X36" i="4"/>
  <c r="X38" i="4"/>
  <c r="X19" i="4"/>
  <c r="X31" i="4"/>
  <c r="X58" i="4"/>
  <c r="X18" i="4"/>
  <c r="X54" i="4"/>
  <c r="X9" i="4"/>
  <c r="X48" i="4"/>
  <c r="X50" i="4"/>
  <c r="X15" i="4"/>
  <c r="X59" i="4"/>
  <c r="X6" i="4"/>
  <c r="X43" i="4"/>
  <c r="X21" i="4"/>
  <c r="X32" i="4"/>
  <c r="X60" i="4"/>
  <c r="Z67" i="4"/>
  <c r="X62" i="4"/>
  <c r="AB67" i="4"/>
  <c r="X16" i="4"/>
  <c r="X29" i="4"/>
  <c r="X40" i="4"/>
  <c r="X8" i="4"/>
  <c r="X52" i="4"/>
  <c r="AD67" i="4"/>
  <c r="X14" i="4"/>
  <c r="X42" i="4"/>
  <c r="X44" i="4"/>
  <c r="X57" i="4"/>
  <c r="X33" i="4"/>
  <c r="X49" i="4"/>
  <c r="X51" i="4"/>
  <c r="X61" i="4"/>
  <c r="X37" i="4"/>
  <c r="X13" i="4"/>
  <c r="X55" i="4"/>
  <c r="X65" i="4"/>
  <c r="X17" i="4"/>
  <c r="X28" i="4"/>
  <c r="X39" i="4"/>
  <c r="X53" i="4"/>
  <c r="X63" i="4"/>
  <c r="R22" i="5"/>
  <c r="R26" i="5" s="1"/>
  <c r="S8" i="5"/>
  <c r="S22" i="5" s="1"/>
  <c r="K22" i="5"/>
  <c r="L8" i="5"/>
  <c r="L15" i="5"/>
  <c r="L18" i="5"/>
  <c r="L21" i="5"/>
  <c r="U9" i="5"/>
  <c r="U22" i="5" s="1"/>
  <c r="U16" i="5"/>
  <c r="U19" i="5"/>
  <c r="V67" i="4"/>
  <c r="O67" i="4"/>
  <c r="U67" i="4"/>
  <c r="AH73" i="3"/>
  <c r="U7" i="3"/>
  <c r="AF7" i="3"/>
  <c r="AH7" i="3" s="1"/>
  <c r="V7" i="3"/>
  <c r="AH12" i="3"/>
  <c r="AF20" i="3"/>
  <c r="AH20" i="3" s="1"/>
  <c r="U20" i="3"/>
  <c r="V20" i="3"/>
  <c r="AH25" i="3"/>
  <c r="AF32" i="3"/>
  <c r="AH32" i="3" s="1"/>
  <c r="V39" i="3"/>
  <c r="AH59" i="3"/>
  <c r="V61" i="3"/>
  <c r="AF61" i="3"/>
  <c r="AH61" i="3" s="1"/>
  <c r="AH62" i="3"/>
  <c r="V73" i="3"/>
  <c r="U73" i="3"/>
  <c r="AH91" i="3"/>
  <c r="V108" i="3"/>
  <c r="V126" i="3"/>
  <c r="U126" i="3"/>
  <c r="AH143" i="3"/>
  <c r="AH144" i="3"/>
  <c r="V79" i="3"/>
  <c r="U79" i="3"/>
  <c r="AF90" i="3"/>
  <c r="AH90" i="3" s="1"/>
  <c r="V90" i="3"/>
  <c r="AF117" i="3"/>
  <c r="AH117" i="3" s="1"/>
  <c r="V117" i="3"/>
  <c r="AC149" i="3"/>
  <c r="S8" i="3"/>
  <c r="U27" i="3"/>
  <c r="V34" i="3"/>
  <c r="AH40" i="3"/>
  <c r="U53" i="3"/>
  <c r="V57" i="3"/>
  <c r="V66" i="3"/>
  <c r="U66" i="3"/>
  <c r="AH71" i="3"/>
  <c r="U82" i="3"/>
  <c r="AH83" i="3"/>
  <c r="U90" i="3"/>
  <c r="AF102" i="3"/>
  <c r="AH102" i="3" s="1"/>
  <c r="V102" i="3"/>
  <c r="U110" i="3"/>
  <c r="AF112" i="3"/>
  <c r="AH112" i="3" s="1"/>
  <c r="U112" i="3"/>
  <c r="U114" i="3"/>
  <c r="U117" i="3"/>
  <c r="U119" i="3"/>
  <c r="AF121" i="3"/>
  <c r="AH121" i="3" s="1"/>
  <c r="V121" i="3"/>
  <c r="U121" i="3"/>
  <c r="V152" i="3"/>
  <c r="U155" i="3"/>
  <c r="AD149" i="3"/>
  <c r="AG5" i="3"/>
  <c r="AG149" i="3" s="1"/>
  <c r="U19" i="3"/>
  <c r="V27" i="3"/>
  <c r="U38" i="3"/>
  <c r="V60" i="3"/>
  <c r="U60" i="3"/>
  <c r="V82" i="3"/>
  <c r="AF92" i="3"/>
  <c r="AH92" i="3" s="1"/>
  <c r="V92" i="3"/>
  <c r="AF96" i="3"/>
  <c r="AH96" i="3" s="1"/>
  <c r="U96" i="3"/>
  <c r="U102" i="3"/>
  <c r="V112" i="3"/>
  <c r="AF123" i="3"/>
  <c r="AH123" i="3" s="1"/>
  <c r="U123" i="3"/>
  <c r="AH124" i="3"/>
  <c r="AH134" i="3"/>
  <c r="U138" i="3"/>
  <c r="U147" i="3"/>
  <c r="V164" i="3"/>
  <c r="U167" i="3"/>
  <c r="AE149" i="3"/>
  <c r="U15" i="3"/>
  <c r="V19" i="3"/>
  <c r="U26" i="3"/>
  <c r="AH30" i="3"/>
  <c r="U42" i="3"/>
  <c r="V52" i="3"/>
  <c r="U52" i="3"/>
  <c r="U63" i="3"/>
  <c r="AH64" i="3"/>
  <c r="U69" i="3"/>
  <c r="AH76" i="3"/>
  <c r="V89" i="3"/>
  <c r="U92" i="3"/>
  <c r="V96" i="3"/>
  <c r="AF107" i="3"/>
  <c r="AH107" i="3" s="1"/>
  <c r="U107" i="3"/>
  <c r="V123" i="3"/>
  <c r="AH128" i="3"/>
  <c r="V138" i="3"/>
  <c r="V147" i="3"/>
  <c r="Q7" i="3"/>
  <c r="AE7" i="3" s="1"/>
  <c r="U11" i="3"/>
  <c r="V15" i="3"/>
  <c r="V26" i="3"/>
  <c r="V42" i="3"/>
  <c r="AH43" i="3"/>
  <c r="U49" i="3"/>
  <c r="U56" i="3"/>
  <c r="V63" i="3"/>
  <c r="AF66" i="3"/>
  <c r="AH66" i="3" s="1"/>
  <c r="V69" i="3"/>
  <c r="AF75" i="3"/>
  <c r="AH75" i="3" s="1"/>
  <c r="V75" i="3"/>
  <c r="AF84" i="3"/>
  <c r="AH84" i="3" s="1"/>
  <c r="V84" i="3"/>
  <c r="U98" i="3"/>
  <c r="V107" i="3"/>
  <c r="AF110" i="3"/>
  <c r="AH110" i="3" s="1"/>
  <c r="AF119" i="3"/>
  <c r="AH119" i="3" s="1"/>
  <c r="V153" i="3"/>
  <c r="U153" i="3"/>
  <c r="V11" i="3"/>
  <c r="V18" i="3"/>
  <c r="V29" i="3"/>
  <c r="U32" i="3"/>
  <c r="AF34" i="3"/>
  <c r="AH34" i="3" s="1"/>
  <c r="V37" i="3"/>
  <c r="U41" i="3"/>
  <c r="V49" i="3"/>
  <c r="V56" i="3"/>
  <c r="AF57" i="3"/>
  <c r="AH57" i="3" s="1"/>
  <c r="U72" i="3"/>
  <c r="U75" i="3"/>
  <c r="AF79" i="3"/>
  <c r="AH79" i="3" s="1"/>
  <c r="U84" i="3"/>
  <c r="AH86" i="3"/>
  <c r="AH99" i="3"/>
  <c r="AF114" i="3"/>
  <c r="AH114" i="3" s="1"/>
  <c r="U150" i="3"/>
  <c r="V165" i="3"/>
  <c r="U165" i="3"/>
  <c r="U174" i="3"/>
  <c r="AF39" i="3"/>
  <c r="AH39" i="3" s="1"/>
  <c r="V41" i="3"/>
  <c r="AF53" i="3"/>
  <c r="AH53" i="3" s="1"/>
  <c r="AF68" i="3"/>
  <c r="AH68" i="3" s="1"/>
  <c r="V68" i="3"/>
  <c r="AF77" i="3"/>
  <c r="AH77" i="3" s="1"/>
  <c r="V77" i="3"/>
  <c r="V95" i="3"/>
  <c r="AF95" i="3"/>
  <c r="AH95" i="3" s="1"/>
  <c r="AH105" i="3"/>
  <c r="AF142" i="3"/>
  <c r="AH142" i="3" s="1"/>
  <c r="V142" i="3"/>
  <c r="U159" i="3"/>
  <c r="U162" i="3"/>
  <c r="U171" i="3"/>
  <c r="V38" i="3"/>
  <c r="Q6" i="3"/>
  <c r="AE6" i="3" s="1"/>
  <c r="V14" i="3"/>
  <c r="AF29" i="3"/>
  <c r="AH29" i="3" s="1"/>
  <c r="U31" i="3"/>
  <c r="AF60" i="3"/>
  <c r="AH60" i="3" s="1"/>
  <c r="U65" i="3"/>
  <c r="U68" i="3"/>
  <c r="U77" i="3"/>
  <c r="U95" i="3"/>
  <c r="AH113" i="3"/>
  <c r="U122" i="3"/>
  <c r="AH133" i="3"/>
  <c r="V137" i="3"/>
  <c r="U137" i="3"/>
  <c r="U142" i="3"/>
  <c r="V31" i="3"/>
  <c r="U44" i="3"/>
  <c r="U48" i="3"/>
  <c r="AF52" i="3"/>
  <c r="AH52" i="3" s="1"/>
  <c r="AF58" i="3"/>
  <c r="AH58" i="3" s="1"/>
  <c r="V58" i="3"/>
  <c r="V62" i="3"/>
  <c r="AF72" i="3"/>
  <c r="AH72" i="3" s="1"/>
  <c r="V87" i="3"/>
  <c r="U87" i="3"/>
  <c r="AF89" i="3"/>
  <c r="AH89" i="3" s="1"/>
  <c r="AF98" i="3"/>
  <c r="AH98" i="3" s="1"/>
  <c r="V100" i="3"/>
  <c r="U100" i="3"/>
  <c r="U113" i="3"/>
  <c r="V122" i="3"/>
  <c r="AH139" i="3"/>
  <c r="AF146" i="3"/>
  <c r="AH146" i="3" s="1"/>
  <c r="V146" i="3"/>
  <c r="U146" i="3"/>
  <c r="AF18" i="3"/>
  <c r="AH18" i="3" s="1"/>
  <c r="AH33" i="3"/>
  <c r="AF35" i="3"/>
  <c r="AH35" i="3" s="1"/>
  <c r="V35" i="3"/>
  <c r="AF37" i="3"/>
  <c r="AH37" i="3" s="1"/>
  <c r="AF55" i="3"/>
  <c r="AH55" i="3" s="1"/>
  <c r="U55" i="3"/>
  <c r="AH78" i="3"/>
  <c r="V80" i="3"/>
  <c r="AF80" i="3"/>
  <c r="AH80" i="3" s="1"/>
  <c r="AH81" i="3"/>
  <c r="AF132" i="3"/>
  <c r="AH132" i="3" s="1"/>
  <c r="V132" i="3"/>
  <c r="V172" i="3"/>
  <c r="U172" i="3"/>
  <c r="AF106" i="3"/>
  <c r="AH106" i="3" s="1"/>
  <c r="AF111" i="3"/>
  <c r="AH111" i="3" s="1"/>
  <c r="AF120" i="3"/>
  <c r="AH120" i="3" s="1"/>
  <c r="AF125" i="3"/>
  <c r="AH125" i="3" s="1"/>
  <c r="AF136" i="3"/>
  <c r="AH136" i="3" s="1"/>
  <c r="AF145" i="3"/>
  <c r="AH145" i="3" s="1"/>
  <c r="U130" i="3"/>
  <c r="U141" i="3"/>
  <c r="U151" i="3"/>
  <c r="U163" i="3"/>
  <c r="U175" i="3"/>
  <c r="U106" i="3"/>
  <c r="U111" i="3"/>
  <c r="U120" i="3"/>
  <c r="U125" i="3"/>
  <c r="U136" i="3"/>
  <c r="U145" i="3"/>
  <c r="U156" i="3"/>
  <c r="U168" i="3"/>
  <c r="AB87" i="2"/>
  <c r="Z106" i="2"/>
  <c r="AB106" i="2" s="1"/>
  <c r="T106" i="2"/>
  <c r="U106" i="2"/>
  <c r="AB116" i="2"/>
  <c r="Z85" i="2"/>
  <c r="AB85" i="2" s="1"/>
  <c r="U85" i="2"/>
  <c r="T85" i="2"/>
  <c r="AB103" i="2"/>
  <c r="Z119" i="2"/>
  <c r="AB119" i="2" s="1"/>
  <c r="T119" i="2"/>
  <c r="T17" i="2"/>
  <c r="Z81" i="2"/>
  <c r="AB81" i="2" s="1"/>
  <c r="U81" i="2"/>
  <c r="Z101" i="2"/>
  <c r="AB101" i="2" s="1"/>
  <c r="U101" i="2"/>
  <c r="T101" i="2"/>
  <c r="AB117" i="2"/>
  <c r="U119" i="2"/>
  <c r="Z130" i="2"/>
  <c r="AB130" i="2" s="1"/>
  <c r="T130" i="2"/>
  <c r="U130" i="2"/>
  <c r="U17" i="2"/>
  <c r="T81" i="2"/>
  <c r="Z135" i="2"/>
  <c r="AB135" i="2" s="1"/>
  <c r="T135" i="2"/>
  <c r="U135" i="2"/>
  <c r="AB10" i="2"/>
  <c r="Z21" i="2"/>
  <c r="AB21" i="2" s="1"/>
  <c r="U21" i="2"/>
  <c r="T21" i="2"/>
  <c r="Z33" i="2"/>
  <c r="AB33" i="2" s="1"/>
  <c r="U33" i="2"/>
  <c r="Z45" i="2"/>
  <c r="AB45" i="2" s="1"/>
  <c r="U45" i="2"/>
  <c r="T45" i="2"/>
  <c r="Z57" i="2"/>
  <c r="AB57" i="2" s="1"/>
  <c r="U57" i="2"/>
  <c r="Z69" i="2"/>
  <c r="AB69" i="2" s="1"/>
  <c r="U69" i="2"/>
  <c r="T69" i="2"/>
  <c r="Z86" i="2"/>
  <c r="AB86" i="2" s="1"/>
  <c r="U86" i="2"/>
  <c r="T86" i="2"/>
  <c r="AB94" i="2"/>
  <c r="AB96" i="2"/>
  <c r="AA164" i="2"/>
  <c r="Z37" i="2"/>
  <c r="AB37" i="2" s="1"/>
  <c r="U37" i="2"/>
  <c r="Z41" i="2"/>
  <c r="AB41" i="2" s="1"/>
  <c r="U41" i="2"/>
  <c r="Z61" i="2"/>
  <c r="AB61" i="2" s="1"/>
  <c r="U61" i="2"/>
  <c r="Z65" i="2"/>
  <c r="AB65" i="2" s="1"/>
  <c r="U65" i="2"/>
  <c r="AB91" i="2"/>
  <c r="T37" i="2"/>
  <c r="Z74" i="2"/>
  <c r="AB74" i="2" s="1"/>
  <c r="U74" i="2"/>
  <c r="Z89" i="2"/>
  <c r="AB89" i="2" s="1"/>
  <c r="U89" i="2"/>
  <c r="T89" i="2"/>
  <c r="Z131" i="2"/>
  <c r="AB131" i="2" s="1"/>
  <c r="T131" i="2"/>
  <c r="U131" i="2"/>
  <c r="AB8" i="2"/>
  <c r="AB26" i="2"/>
  <c r="AB50" i="2"/>
  <c r="T74" i="2"/>
  <c r="Z82" i="2"/>
  <c r="AB82" i="2" s="1"/>
  <c r="U82" i="2"/>
  <c r="T82" i="2"/>
  <c r="Z110" i="2"/>
  <c r="AB110" i="2" s="1"/>
  <c r="T110" i="2"/>
  <c r="U110" i="2"/>
  <c r="Z34" i="2"/>
  <c r="AB34" i="2" s="1"/>
  <c r="U34" i="2"/>
  <c r="Z58" i="2"/>
  <c r="AB58" i="2" s="1"/>
  <c r="U58" i="2"/>
  <c r="Z90" i="2"/>
  <c r="AB90" i="2" s="1"/>
  <c r="T90" i="2"/>
  <c r="Z127" i="2"/>
  <c r="AB127" i="2" s="1"/>
  <c r="T127" i="2"/>
  <c r="U127" i="2"/>
  <c r="Z159" i="2"/>
  <c r="AB159" i="2" s="1"/>
  <c r="U159" i="2"/>
  <c r="T159" i="2"/>
  <c r="Z123" i="2"/>
  <c r="AB123" i="2" s="1"/>
  <c r="T123" i="2"/>
  <c r="Z139" i="2"/>
  <c r="AB139" i="2" s="1"/>
  <c r="U139" i="2"/>
  <c r="T139" i="2"/>
  <c r="Z143" i="2"/>
  <c r="AB143" i="2" s="1"/>
  <c r="U143" i="2"/>
  <c r="T143" i="2"/>
  <c r="U123" i="2"/>
  <c r="Z134" i="2"/>
  <c r="AB134" i="2" s="1"/>
  <c r="U134" i="2"/>
  <c r="T134" i="2"/>
  <c r="Z147" i="2"/>
  <c r="AB147" i="2" s="1"/>
  <c r="U147" i="2"/>
  <c r="AB152" i="2"/>
  <c r="Z6" i="2"/>
  <c r="AB6" i="2" s="1"/>
  <c r="U6" i="2"/>
  <c r="T6" i="2"/>
  <c r="U102" i="2"/>
  <c r="Z118" i="2"/>
  <c r="AB118" i="2" s="1"/>
  <c r="U118" i="2"/>
  <c r="T147" i="2"/>
  <c r="Z25" i="2"/>
  <c r="AB25" i="2" s="1"/>
  <c r="U25" i="2"/>
  <c r="T38" i="2"/>
  <c r="Z49" i="2"/>
  <c r="AB49" i="2" s="1"/>
  <c r="U49" i="2"/>
  <c r="T62" i="2"/>
  <c r="Z73" i="2"/>
  <c r="AB73" i="2" s="1"/>
  <c r="U73" i="2"/>
  <c r="Z93" i="2"/>
  <c r="AB93" i="2" s="1"/>
  <c r="U93" i="2"/>
  <c r="T93" i="2"/>
  <c r="AB95" i="2"/>
  <c r="AB98" i="2"/>
  <c r="T118" i="2"/>
  <c r="Z151" i="2"/>
  <c r="AB151" i="2" s="1"/>
  <c r="U151" i="2"/>
  <c r="AB156" i="2"/>
  <c r="AB14" i="2"/>
  <c r="T25" i="2"/>
  <c r="U38" i="2"/>
  <c r="AB42" i="2"/>
  <c r="T49" i="2"/>
  <c r="U62" i="2"/>
  <c r="AB66" i="2"/>
  <c r="T73" i="2"/>
  <c r="T98" i="2"/>
  <c r="Z109" i="2"/>
  <c r="AB109" i="2" s="1"/>
  <c r="U109" i="2"/>
  <c r="T109" i="2"/>
  <c r="Z122" i="2"/>
  <c r="AB122" i="2" s="1"/>
  <c r="U122" i="2"/>
  <c r="T151" i="2"/>
  <c r="AB7" i="2"/>
  <c r="Z29" i="2"/>
  <c r="AB29" i="2" s="1"/>
  <c r="U29" i="2"/>
  <c r="T42" i="2"/>
  <c r="Z53" i="2"/>
  <c r="AB53" i="2" s="1"/>
  <c r="U53" i="2"/>
  <c r="T66" i="2"/>
  <c r="Z77" i="2"/>
  <c r="AB77" i="2" s="1"/>
  <c r="U77" i="2"/>
  <c r="U98" i="2"/>
  <c r="AB111" i="2"/>
  <c r="AB115" i="2"/>
  <c r="T122" i="2"/>
  <c r="R138" i="2"/>
  <c r="P138" i="2"/>
  <c r="Y138" i="2" s="1"/>
  <c r="Y164" i="2" s="1"/>
  <c r="Z155" i="2"/>
  <c r="AB155" i="2" s="1"/>
  <c r="U155" i="2"/>
  <c r="AB160" i="2"/>
  <c r="Z105" i="2"/>
  <c r="AB105" i="2" s="1"/>
  <c r="U105" i="2"/>
  <c r="T105" i="2"/>
  <c r="Z126" i="2"/>
  <c r="AB126" i="2" s="1"/>
  <c r="U126" i="2"/>
  <c r="U94" i="2"/>
  <c r="AB128" i="2"/>
  <c r="AB132" i="2"/>
  <c r="AB136" i="2"/>
  <c r="AB78" i="2"/>
  <c r="Z97" i="2"/>
  <c r="AB97" i="2" s="1"/>
  <c r="U97" i="2"/>
  <c r="T97" i="2"/>
  <c r="AB99" i="2"/>
  <c r="Z114" i="2"/>
  <c r="AB114" i="2" s="1"/>
  <c r="U114" i="2"/>
  <c r="X164" i="2"/>
  <c r="T84" i="2"/>
  <c r="T88" i="2"/>
  <c r="T92" i="2"/>
  <c r="T96" i="2"/>
  <c r="T100" i="2"/>
  <c r="T104" i="2"/>
  <c r="T108" i="2"/>
  <c r="T137" i="2"/>
  <c r="T15" i="2"/>
  <c r="T112" i="2"/>
  <c r="T141" i="2"/>
  <c r="T145" i="2"/>
  <c r="T149" i="2"/>
  <c r="T153" i="2"/>
  <c r="T157" i="2"/>
  <c r="T161" i="2"/>
  <c r="T8" i="2"/>
  <c r="T11" i="2"/>
  <c r="T19" i="2"/>
  <c r="T23" i="2"/>
  <c r="T27" i="2"/>
  <c r="T31" i="2"/>
  <c r="T35" i="2"/>
  <c r="T39" i="2"/>
  <c r="T43" i="2"/>
  <c r="T47" i="2"/>
  <c r="T51" i="2"/>
  <c r="T55" i="2"/>
  <c r="T59" i="2"/>
  <c r="T63" i="2"/>
  <c r="T67" i="2"/>
  <c r="T71" i="2"/>
  <c r="T75" i="2"/>
  <c r="T79" i="2"/>
  <c r="T83" i="2"/>
  <c r="T116" i="2"/>
  <c r="T120" i="2"/>
  <c r="T124" i="2"/>
  <c r="T128" i="2"/>
  <c r="T132" i="2"/>
  <c r="T136" i="2"/>
  <c r="Z9" i="1"/>
  <c r="AA12" i="1"/>
  <c r="AC12" i="1" s="1"/>
  <c r="AA21" i="1"/>
  <c r="AC21" i="1" s="1"/>
  <c r="AA64" i="1"/>
  <c r="AC64" i="1" s="1"/>
  <c r="AB113" i="1"/>
  <c r="S121" i="1"/>
  <c r="AB104" i="1"/>
  <c r="AA105" i="1"/>
  <c r="AB105" i="1" s="1"/>
  <c r="AA136" i="1"/>
  <c r="Y24" i="1"/>
  <c r="AA24" i="1" s="1"/>
  <c r="S24" i="1"/>
  <c r="R24" i="1"/>
  <c r="Y47" i="1"/>
  <c r="AA47" i="1" s="1"/>
  <c r="AC47" i="1" s="1"/>
  <c r="S47" i="1"/>
  <c r="R47" i="1"/>
  <c r="AC61" i="1"/>
  <c r="AA71" i="1"/>
  <c r="AC71" i="1" s="1"/>
  <c r="AB108" i="1"/>
  <c r="AA18" i="1"/>
  <c r="AC18" i="1" s="1"/>
  <c r="AC38" i="1"/>
  <c r="AA41" i="1"/>
  <c r="AC41" i="1" s="1"/>
  <c r="AC50" i="1"/>
  <c r="AA72" i="1"/>
  <c r="AC72" i="1" s="1"/>
  <c r="AB89" i="1"/>
  <c r="AB117" i="1"/>
  <c r="S140" i="1"/>
  <c r="AB140" i="1" s="1"/>
  <c r="R140" i="1"/>
  <c r="Y140" i="1"/>
  <c r="AA140" i="1" s="1"/>
  <c r="AC11" i="1"/>
  <c r="AA15" i="1"/>
  <c r="AC20" i="1"/>
  <c r="AC40" i="1"/>
  <c r="AA63" i="1"/>
  <c r="AC63" i="1" s="1"/>
  <c r="AB112" i="1"/>
  <c r="AB132" i="1"/>
  <c r="AA43" i="1"/>
  <c r="AC43" i="1" s="1"/>
  <c r="AA69" i="1"/>
  <c r="AB99" i="1"/>
  <c r="R135" i="1"/>
  <c r="Y135" i="1"/>
  <c r="AA135" i="1" s="1"/>
  <c r="S135" i="1"/>
  <c r="AB135" i="1" s="1"/>
  <c r="Y144" i="1"/>
  <c r="AA144" i="1" s="1"/>
  <c r="R144" i="1"/>
  <c r="S144" i="1"/>
  <c r="Y62" i="1"/>
  <c r="AA62" i="1" s="1"/>
  <c r="S62" i="1"/>
  <c r="R62" i="1"/>
  <c r="AB97" i="1"/>
  <c r="S103" i="1"/>
  <c r="R103" i="1"/>
  <c r="Y103" i="1"/>
  <c r="AA103" i="1" s="1"/>
  <c r="AB127" i="1"/>
  <c r="Y39" i="1"/>
  <c r="AA39" i="1" s="1"/>
  <c r="AC39" i="1" s="1"/>
  <c r="S39" i="1"/>
  <c r="Y16" i="1"/>
  <c r="AA16" i="1" s="1"/>
  <c r="AC16" i="1" s="1"/>
  <c r="S16" i="1"/>
  <c r="R16" i="1"/>
  <c r="AC33" i="1"/>
  <c r="R39" i="1"/>
  <c r="S85" i="1"/>
  <c r="Y85" i="1"/>
  <c r="AA85" i="1" s="1"/>
  <c r="R85" i="1"/>
  <c r="S90" i="1"/>
  <c r="R90" i="1"/>
  <c r="Y90" i="1"/>
  <c r="AA90" i="1" s="1"/>
  <c r="AC10" i="1"/>
  <c r="S55" i="1"/>
  <c r="Y55" i="1"/>
  <c r="AA55" i="1" s="1"/>
  <c r="AC55" i="1" s="1"/>
  <c r="AC70" i="1"/>
  <c r="AC73" i="1"/>
  <c r="AB131" i="1"/>
  <c r="AA23" i="1"/>
  <c r="AA28" i="1"/>
  <c r="AC28" i="1" s="1"/>
  <c r="Y32" i="1"/>
  <c r="AA32" i="1" s="1"/>
  <c r="S32" i="1"/>
  <c r="AA46" i="1"/>
  <c r="R55" i="1"/>
  <c r="AC58" i="1"/>
  <c r="AB126" i="1"/>
  <c r="AB136" i="1"/>
  <c r="AB139" i="1"/>
  <c r="R98" i="1"/>
  <c r="Y94" i="1"/>
  <c r="AA94" i="1" s="1"/>
  <c r="R94" i="1"/>
  <c r="S10" i="1"/>
  <c r="Y14" i="1"/>
  <c r="AA14" i="1" s="1"/>
  <c r="AC14" i="1" s="1"/>
  <c r="R19" i="1"/>
  <c r="Y22" i="1"/>
  <c r="AA22" i="1" s="1"/>
  <c r="AC22" i="1" s="1"/>
  <c r="S35" i="1"/>
  <c r="AC35" i="1" s="1"/>
  <c r="Y37" i="1"/>
  <c r="AA37" i="1" s="1"/>
  <c r="AC37" i="1" s="1"/>
  <c r="Y45" i="1"/>
  <c r="AA45" i="1" s="1"/>
  <c r="AC45" i="1" s="1"/>
  <c r="Y52" i="1"/>
  <c r="AA52" i="1" s="1"/>
  <c r="AC52" i="1" s="1"/>
  <c r="S58" i="1"/>
  <c r="Y60" i="1"/>
  <c r="AA60" i="1" s="1"/>
  <c r="AC60" i="1" s="1"/>
  <c r="Y67" i="1"/>
  <c r="AA67" i="1" s="1"/>
  <c r="AC67" i="1" s="1"/>
  <c r="Y74" i="1"/>
  <c r="AA74" i="1" s="1"/>
  <c r="AC74" i="1" s="1"/>
  <c r="Y97" i="1"/>
  <c r="AA97" i="1" s="1"/>
  <c r="S109" i="1"/>
  <c r="AB109" i="1" s="1"/>
  <c r="Y110" i="1"/>
  <c r="AA110" i="1" s="1"/>
  <c r="AB110" i="1" s="1"/>
  <c r="S123" i="1"/>
  <c r="AB123" i="1" s="1"/>
  <c r="Y124" i="1"/>
  <c r="AA124" i="1" s="1"/>
  <c r="AB124" i="1" s="1"/>
  <c r="R136" i="1"/>
  <c r="Y142" i="1"/>
  <c r="AA142" i="1" s="1"/>
  <c r="AB142" i="1" s="1"/>
  <c r="S148" i="1"/>
  <c r="AB148" i="1" s="1"/>
  <c r="AA49" i="1"/>
  <c r="AC49" i="1" s="1"/>
  <c r="S70" i="1"/>
  <c r="R80" i="1"/>
  <c r="Y13" i="1"/>
  <c r="AA13" i="1" s="1"/>
  <c r="AC13" i="1" s="1"/>
  <c r="Y44" i="1"/>
  <c r="AA44" i="1" s="1"/>
  <c r="AC44" i="1" s="1"/>
  <c r="Y51" i="1"/>
  <c r="AA51" i="1" s="1"/>
  <c r="AC51" i="1" s="1"/>
  <c r="Y82" i="1"/>
  <c r="AA82" i="1" s="1"/>
  <c r="AC82" i="1" s="1"/>
  <c r="R82" i="1"/>
  <c r="AB86" i="1"/>
  <c r="Y95" i="1"/>
  <c r="AA95" i="1" s="1"/>
  <c r="S95" i="1"/>
  <c r="AB95" i="1" s="1"/>
  <c r="R99" i="1"/>
  <c r="Y118" i="1"/>
  <c r="AA118" i="1" s="1"/>
  <c r="AB118" i="1" s="1"/>
  <c r="R118" i="1"/>
  <c r="Y132" i="1"/>
  <c r="AA132" i="1" s="1"/>
  <c r="R132" i="1"/>
  <c r="R70" i="1"/>
  <c r="R121" i="1"/>
  <c r="Y107" i="1"/>
  <c r="AA107" i="1" s="1"/>
  <c r="S107" i="1"/>
  <c r="R111" i="1"/>
  <c r="R116" i="1"/>
  <c r="R125" i="1"/>
  <c r="R130" i="1"/>
  <c r="S15" i="1"/>
  <c r="R23" i="1"/>
  <c r="S38" i="1"/>
  <c r="R46" i="1"/>
  <c r="S61" i="1"/>
  <c r="R68" i="1"/>
  <c r="S69" i="1"/>
  <c r="S75" i="1"/>
  <c r="AC75" i="1" s="1"/>
  <c r="AA77" i="1"/>
  <c r="AC77" i="1" s="1"/>
  <c r="S80" i="1"/>
  <c r="AC80" i="1" s="1"/>
  <c r="R84" i="1"/>
  <c r="S94" i="1"/>
  <c r="AB94" i="1" s="1"/>
  <c r="S102" i="1"/>
  <c r="R102" i="1"/>
  <c r="R107" i="1"/>
  <c r="S111" i="1"/>
  <c r="AB111" i="1" s="1"/>
  <c r="AA113" i="1"/>
  <c r="S116" i="1"/>
  <c r="AB116" i="1" s="1"/>
  <c r="R120" i="1"/>
  <c r="Z121" i="1"/>
  <c r="AA121" i="1" s="1"/>
  <c r="S125" i="1"/>
  <c r="AB125" i="1" s="1"/>
  <c r="AA127" i="1"/>
  <c r="S130" i="1"/>
  <c r="AB130" i="1" s="1"/>
  <c r="R134" i="1"/>
  <c r="R146" i="1"/>
  <c r="Y153" i="1"/>
  <c r="AA153" i="1" s="1"/>
  <c r="S153" i="1"/>
  <c r="R61" i="1"/>
  <c r="AA25" i="1"/>
  <c r="AC25" i="1" s="1"/>
  <c r="S46" i="1"/>
  <c r="S68" i="1"/>
  <c r="AC68" i="1" s="1"/>
  <c r="S84" i="1"/>
  <c r="AC84" i="1" s="1"/>
  <c r="AA108" i="1"/>
  <c r="S120" i="1"/>
  <c r="AB120" i="1" s="1"/>
  <c r="AA122" i="1"/>
  <c r="AB122" i="1" s="1"/>
  <c r="S134" i="1"/>
  <c r="AB134" i="1" s="1"/>
  <c r="S146" i="1"/>
  <c r="AB146" i="1" s="1"/>
  <c r="S149" i="1"/>
  <c r="Y149" i="1"/>
  <c r="AA149" i="1" s="1"/>
  <c r="R153" i="1"/>
  <c r="R38" i="1"/>
  <c r="S54" i="1"/>
  <c r="R75" i="1"/>
  <c r="S23" i="1"/>
  <c r="R67" i="1"/>
  <c r="Y98" i="1"/>
  <c r="AA98" i="1" s="1"/>
  <c r="AB98" i="1" s="1"/>
  <c r="AA147" i="1"/>
  <c r="R149" i="1"/>
  <c r="R15" i="1"/>
  <c r="R69" i="1"/>
  <c r="Y31" i="1"/>
  <c r="AA31" i="1" s="1"/>
  <c r="AC31" i="1" s="1"/>
  <c r="Y54" i="1"/>
  <c r="AA54" i="1" s="1"/>
  <c r="Y83" i="1"/>
  <c r="AA83" i="1" s="1"/>
  <c r="S83" i="1"/>
  <c r="Y106" i="1"/>
  <c r="AA106" i="1" s="1"/>
  <c r="R106" i="1"/>
  <c r="Y119" i="1"/>
  <c r="AA119" i="1" s="1"/>
  <c r="S119" i="1"/>
  <c r="AB119" i="1" s="1"/>
  <c r="Y133" i="1"/>
  <c r="AA133" i="1" s="1"/>
  <c r="S133" i="1"/>
  <c r="Y141" i="1"/>
  <c r="AA141" i="1" s="1"/>
  <c r="S141" i="1"/>
  <c r="Y145" i="1"/>
  <c r="AA145" i="1" s="1"/>
  <c r="S145" i="1"/>
  <c r="AB145" i="1" s="1"/>
  <c r="R20" i="1"/>
  <c r="R27" i="1"/>
  <c r="R43" i="1"/>
  <c r="R50" i="1"/>
  <c r="S66" i="1"/>
  <c r="AC66" i="1" s="1"/>
  <c r="R73" i="1"/>
  <c r="S78" i="1"/>
  <c r="AC78" i="1" s="1"/>
  <c r="R78" i="1"/>
  <c r="R83" i="1"/>
  <c r="AA89" i="1"/>
  <c r="R96" i="1"/>
  <c r="Y102" i="1"/>
  <c r="AA102" i="1" s="1"/>
  <c r="S106" i="1"/>
  <c r="AB106" i="1" s="1"/>
  <c r="S114" i="1"/>
  <c r="AB114" i="1" s="1"/>
  <c r="R114" i="1"/>
  <c r="R119" i="1"/>
  <c r="S128" i="1"/>
  <c r="AB128" i="1" s="1"/>
  <c r="R128" i="1"/>
  <c r="R133" i="1"/>
  <c r="AA139" i="1"/>
  <c r="R141" i="1"/>
  <c r="R145" i="1"/>
  <c r="AB147" i="1"/>
  <c r="R31" i="1"/>
  <c r="R11" i="1"/>
  <c r="Y30" i="1"/>
  <c r="AA30" i="1" s="1"/>
  <c r="AC30" i="1" s="1"/>
  <c r="R35" i="1"/>
  <c r="Y79" i="1"/>
  <c r="AA79" i="1" s="1"/>
  <c r="AC79" i="1" s="1"/>
  <c r="R91" i="1"/>
  <c r="Y115" i="1"/>
  <c r="AA115" i="1" s="1"/>
  <c r="AB115" i="1" s="1"/>
  <c r="Y129" i="1"/>
  <c r="AA129" i="1" s="1"/>
  <c r="AB129" i="1" s="1"/>
  <c r="S152" i="1"/>
  <c r="AB152" i="1" s="1"/>
  <c r="R152" i="1"/>
  <c r="X67" i="4" l="1"/>
  <c r="L22" i="5"/>
  <c r="V149" i="3"/>
  <c r="AF8" i="3"/>
  <c r="V8" i="3"/>
  <c r="U8" i="3"/>
  <c r="AH5" i="3"/>
  <c r="Z138" i="2"/>
  <c r="U138" i="2"/>
  <c r="U164" i="2" s="1"/>
  <c r="T138" i="2"/>
  <c r="AB102" i="1"/>
  <c r="AC69" i="1"/>
  <c r="AB121" i="1"/>
  <c r="AC62" i="1"/>
  <c r="AB144" i="1"/>
  <c r="AB107" i="1"/>
  <c r="AC83" i="1"/>
  <c r="AC24" i="1"/>
  <c r="AB141" i="1"/>
  <c r="AC54" i="1"/>
  <c r="AC32" i="1"/>
  <c r="AB90" i="1"/>
  <c r="AC15" i="1"/>
  <c r="AC46" i="1"/>
  <c r="AB133" i="1"/>
  <c r="AB149" i="1"/>
  <c r="AB153" i="1"/>
  <c r="AC23" i="1"/>
  <c r="AC85" i="1"/>
  <c r="AB103" i="1"/>
  <c r="AA9" i="1"/>
  <c r="AH8" i="3" l="1"/>
  <c r="AH149" i="3" s="1"/>
  <c r="AF149" i="3"/>
  <c r="AB138" i="2"/>
  <c r="AB164" i="2" s="1"/>
  <c r="Z164" i="2"/>
  <c r="AC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 Lere</author>
  </authors>
  <commentList>
    <comment ref="G7" authorId="0" shapeId="0" xr:uid="{74BEF63A-5BB1-4BA8-B62D-CD6CBE80B4DC}">
      <text>
        <r>
          <rPr>
            <b/>
            <sz val="9"/>
            <color indexed="81"/>
            <rFont val="Tahoma"/>
            <family val="2"/>
          </rPr>
          <t>Isa Lere:</t>
        </r>
        <r>
          <rPr>
            <sz val="9"/>
            <color indexed="81"/>
            <rFont val="Tahoma"/>
            <family val="2"/>
          </rPr>
          <t xml:space="preserve">
ASSUME 1st Day of LAYCAN Plus 1 day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 Lere</author>
    <author>tc={22451762-2CFF-4FF6-B12A-626C33E5373F}</author>
  </authors>
  <commentList>
    <comment ref="I4" authorId="0" shapeId="0" xr:uid="{85DBF4EC-63A8-42C4-9DDD-89F46EACBDE2}">
      <text>
        <r>
          <rPr>
            <b/>
            <sz val="9"/>
            <color indexed="81"/>
            <rFont val="Tahoma"/>
            <family val="2"/>
          </rPr>
          <t>Isa Lere:</t>
        </r>
        <r>
          <rPr>
            <sz val="9"/>
            <color indexed="81"/>
            <rFont val="Tahoma"/>
            <family val="2"/>
          </rPr>
          <t xml:space="preserve">
ASSUME 1st Day of LAYCAN Plus 1 day</t>
        </r>
      </text>
    </comment>
    <comment ref="L49" authorId="1" shapeId="0" xr:uid="{22451762-2CFF-4FF6-B12A-626C33E5373F}">
      <text>
        <t>[Threaded comment]
Your version of Excel allows you to read this threaded comment; however, any edits to it will get removed if the file is opened in a newer version of Excel. Learn more: https://go.microsoft.com/fwlink/?linkid=870924
Comment:
    Adjusted Outturn Qty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 Lere</author>
    <author>Usman Alhassan</author>
  </authors>
  <commentList>
    <comment ref="J4" authorId="0" shapeId="0" xr:uid="{EBD74A6C-7EB8-45B2-BB18-845D1D336B4D}">
      <text>
        <r>
          <rPr>
            <b/>
            <sz val="9"/>
            <color indexed="81"/>
            <rFont val="Tahoma"/>
            <family val="2"/>
          </rPr>
          <t>Isa Lere:</t>
        </r>
        <r>
          <rPr>
            <sz val="9"/>
            <color indexed="81"/>
            <rFont val="Tahoma"/>
            <family val="2"/>
          </rPr>
          <t xml:space="preserve">
ASSUME 1st Day of LAYCAN Plus 1 day</t>
        </r>
      </text>
    </comment>
    <comment ref="M5" authorId="1" shapeId="0" xr:uid="{0F06A130-733B-46C7-BAA6-88C5CFEAA47F}">
      <text>
        <r>
          <rPr>
            <b/>
            <sz val="9"/>
            <color indexed="81"/>
            <rFont val="Tahoma"/>
            <family val="2"/>
          </rPr>
          <t>Usman Alhassan: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tc={B7558CDB-DCC0-41B3-AE49-094EED72129D}</author>
    <author>tc={C5320E1B-D164-410A-A1E4-637817A1987D}</author>
    <author>tc={754A4BBD-3EED-4814-AA88-361DBC2B6B4A}</author>
    <author>Eyekebena F. Ogbu</author>
    <author>tc={C31BD05D-C1B6-42C9-8251-13A3D219E100}</author>
    <author>tc={B41636F1-3A25-4A72-8EF8-4DD92FADFBE2}</author>
    <author>tc={78792840-0541-4DA0-9B6C-EA82DCEF545A}</author>
  </authors>
  <commentList>
    <comment ref="R18" authorId="0" shapeId="0" xr:uid="{B7558CDB-DCC0-41B3-AE49-094EED72129D}">
      <text>
        <t>[Threaded comment]
Your version of Excel allows you to read this threaded comment; however, any edits to it will get removed if the file is opened in a newer version of Excel. Learn more: https://go.microsoft.com/fwlink/?linkid=870924
Comment:
    PPSA 60
 DAYS PREMIUM</t>
      </text>
    </comment>
    <comment ref="R19" authorId="1" shapeId="0" xr:uid="{C5320E1B-D164-410A-A1E4-637817A1987D}">
      <text>
        <t>[Threaded comment]
Your version of Excel allows you to read this threaded comment; however, any edits to it will get removed if the file is opened in a newer version of Excel. Learn more: https://go.microsoft.com/fwlink/?linkid=870924
Comment:
    PPSA 60 DAYS PREMIUM</t>
      </text>
    </comment>
    <comment ref="R20" authorId="2" shapeId="0" xr:uid="{754A4BBD-3EED-4814-AA88-361DBC2B6B4A}">
      <text>
        <t>[Threaded comment]
Your version of Excel allows you to read this threaded comment; however, any edits to it will get removed if the file is opened in a newer version of Excel. Learn more: https://go.microsoft.com/fwlink/?linkid=870924
Comment:
    PPSA 120 DAYS PREMIUM</t>
      </text>
    </comment>
    <comment ref="N39" authorId="3" shapeId="0" xr:uid="{15EE84FB-C263-4655-B120-69D93938B9C8}">
      <text>
        <r>
          <rPr>
            <b/>
            <sz val="9"/>
            <color indexed="81"/>
            <rFont val="Tahoma"/>
            <family val="2"/>
          </rPr>
          <t>Eyekebena F. Ogbu
UPDATE OUTTURN FROM RECON SHEET</t>
        </r>
      </text>
    </comment>
    <comment ref="R42" authorId="4" shapeId="0" xr:uid="{C31BD05D-C1B6-42C9-8251-13A3D219E100}">
      <text>
        <t>[Threaded comment]
Your version of Excel allows you to read this threaded comment; however, any edits to it will get removed if the file is opened in a newer version of Excel. Learn more: https://go.microsoft.com/fwlink/?linkid=870924
Comment:
    PPSA 120 DAYS RENEGOTIATED PREMIUM</t>
      </text>
    </comment>
    <comment ref="R43" authorId="5" shapeId="0" xr:uid="{B41636F1-3A25-4A72-8EF8-4DD92FADFBE2}">
      <text>
        <t>[Threaded comment]
Your version of Excel allows you to read this threaded comment; however, any edits to it will get removed if the file is opened in a newer version of Excel. Learn more: https://go.microsoft.com/fwlink/?linkid=870924
Comment:
    PPSA 120 DAYS RENEGOTIATED PREMIUM</t>
      </text>
    </comment>
    <comment ref="R60" authorId="6" shapeId="0" xr:uid="{78792840-0541-4DA0-9B6C-EA82DCEF545A}">
      <text>
        <t>[Threaded comment]
Your version of Excel allows you to read this threaded comment; however, any edits to it will get removed if the file is opened in a newer version of Excel. Learn more: https://go.microsoft.com/fwlink/?linkid=870924
Comment:
    PPSA 120 DAYS PREMIUM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tc={BC889C4F-091E-4062-B01B-532990CAC135}</author>
  </authors>
  <commentList>
    <comment ref="F16" authorId="0" shapeId="0" xr:uid="{BC889C4F-091E-4062-B01B-532990CAC135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Initial NOR is 09/10/23 revoked re-issued 15/10/23 revoked and re-issued NOR of 28/20/23</t>
      </text>
    </comment>
  </commentList>
</comments>
</file>

<file path=xl/sharedStrings.xml><?xml version="1.0" encoding="utf-8"?>
<sst xmlns="http://schemas.openxmlformats.org/spreadsheetml/2006/main" count="3640" uniqueCount="961">
  <si>
    <t>MONTH</t>
  </si>
  <si>
    <t>DSDP SUPPLIER</t>
  </si>
  <si>
    <t>PRODUCT VESSEL (MT)</t>
  </si>
  <si>
    <t>PRODUCT LAYCAN</t>
  </si>
  <si>
    <t>PRODUCT NOR</t>
  </si>
  <si>
    <t>PRODUCT BLDate</t>
  </si>
  <si>
    <t>PRODUCT BL QTY (MT)</t>
  </si>
  <si>
    <t>OUTTURN QTY
(MT)</t>
  </si>
  <si>
    <t>PLATTS QUOTES ($/MT)</t>
  </si>
  <si>
    <t>DEEMED PLATTES QUOTE ($/MT)</t>
  </si>
  <si>
    <t>DSDP PREMIUM/DISCOUNT ($/MT)</t>
  </si>
  <si>
    <t>DSDP UNIT COST ($/MT)</t>
  </si>
  <si>
    <t>FX RATE</t>
  </si>
  <si>
    <t>COST OF SUPPLY (N/L)</t>
  </si>
  <si>
    <t>TRANSFER PRICE TO PPMC/RETAIL (N/L)</t>
  </si>
  <si>
    <t>DSDP UNIT UNDER/OVER RECOVERY (N/L) DSDP TRANSFER POINT</t>
  </si>
  <si>
    <t>DSDP OVER/UNDER RECOVERY ESTIMATES (NAIRA)</t>
  </si>
  <si>
    <t>DEMURRAGE</t>
  </si>
  <si>
    <t>BULK PRODUCT OFF TAKER</t>
  </si>
  <si>
    <t>OUTTURN QTY
(LTR)</t>
  </si>
  <si>
    <t>COST OF SUPPLY ($)</t>
  </si>
  <si>
    <t>COST OF SUPPLY (N)</t>
  </si>
  <si>
    <t>REVENUE/TRANSFER (N)</t>
  </si>
  <si>
    <t>CORDPA</t>
  </si>
  <si>
    <t>DUKE OIL INC</t>
  </si>
  <si>
    <t>NORD GAINER</t>
  </si>
  <si>
    <t>20-22/01/22</t>
  </si>
  <si>
    <t/>
  </si>
  <si>
    <t>PPMC</t>
  </si>
  <si>
    <t>DEE4 FIG</t>
  </si>
  <si>
    <t>23-25/01/22</t>
  </si>
  <si>
    <t>JANINE K</t>
  </si>
  <si>
    <t>25-27/01/22</t>
  </si>
  <si>
    <t>OANDO PLC</t>
  </si>
  <si>
    <t>TIMBERWOLF</t>
  </si>
  <si>
    <t>29-31/01/22</t>
  </si>
  <si>
    <t>SAHARA ENERGY RESOURCES</t>
  </si>
  <si>
    <t>HIGH LOYALTY</t>
  </si>
  <si>
    <t>02-04/01/22</t>
  </si>
  <si>
    <t>CLYDE</t>
  </si>
  <si>
    <t>04-06/01/22</t>
  </si>
  <si>
    <t>STARLING EX MT ATHIRI</t>
  </si>
  <si>
    <t>11-13/01/22</t>
  </si>
  <si>
    <t>DSDP</t>
  </si>
  <si>
    <t>BONO ENERGY/CENTURY ENERGY/ AMAZON/CORDERO</t>
  </si>
  <si>
    <t>SFL PUMA</t>
  </si>
  <si>
    <t>17-19/01/22</t>
  </si>
  <si>
    <t>DUKE OIL INCORPORATED</t>
  </si>
  <si>
    <t>SEAWAY SHENANDOAH</t>
  </si>
  <si>
    <t>EMADEB/AY MAIKIFI/HYDE/BRITANNIA-U</t>
  </si>
  <si>
    <t>TORM HILDE</t>
  </si>
  <si>
    <t>FAIR SEAS</t>
  </si>
  <si>
    <t>LITASCO/PV OIL/OVERBROOKE RESOURCES/NORTHWEST PETROLEUM</t>
  </si>
  <si>
    <t>TORM MARINA</t>
  </si>
  <si>
    <t>CAPTAIN PARIS</t>
  </si>
  <si>
    <t>07-09/01/22</t>
  </si>
  <si>
    <t>MATRIX ENERGY/PETRA ATLANTIC/UTM OFFSHORE LTD./PRUDENT</t>
  </si>
  <si>
    <t>STI MAJESTIC</t>
  </si>
  <si>
    <t>19-21/01/22</t>
  </si>
  <si>
    <t>TORM ELIZABETH</t>
  </si>
  <si>
    <t>22-24/01/22</t>
  </si>
  <si>
    <t>MOCOH SA/MOCOH NIG. LTD./ PENERO ENERGY LTD/ MAINLAND OIL &amp; GAS</t>
  </si>
  <si>
    <t>HORIZON ELECTRA</t>
  </si>
  <si>
    <t>13-15/01/22</t>
  </si>
  <si>
    <t>MRS OIL &amp; GAS</t>
  </si>
  <si>
    <t>BOW PIONEER</t>
  </si>
  <si>
    <t>16-18/01/22</t>
  </si>
  <si>
    <t>STI PONTIAC</t>
  </si>
  <si>
    <t>24-26/01/22</t>
  </si>
  <si>
    <t>OANDO PLC.</t>
  </si>
  <si>
    <t>ELKA APOLLON</t>
  </si>
  <si>
    <t>15-17/01/22</t>
  </si>
  <si>
    <t>NNPC RETAIL LTD</t>
  </si>
  <si>
    <t>TOTSA/TOTAL</t>
  </si>
  <si>
    <t>ELANDRA STAR</t>
  </si>
  <si>
    <t>01-03/01/22</t>
  </si>
  <si>
    <t>TORM ALLEGRO</t>
  </si>
  <si>
    <t>TORM AGNETE</t>
  </si>
  <si>
    <t>26-28/01/22</t>
  </si>
  <si>
    <t>VITOL/ASHGROVE/JAK ENERGY SOLUTIONS</t>
  </si>
  <si>
    <t>RES COGITANS</t>
  </si>
  <si>
    <t xml:space="preserve">22-24/01/22 </t>
  </si>
  <si>
    <t>TORM TROILUS</t>
  </si>
  <si>
    <t>18-20/02/22</t>
  </si>
  <si>
    <t>TORM ALICE</t>
  </si>
  <si>
    <t>23-25/02/22</t>
  </si>
  <si>
    <t>BP/AYM SHAFA</t>
  </si>
  <si>
    <t>USMA</t>
  </si>
  <si>
    <t>06-08/02/22</t>
  </si>
  <si>
    <t>STI PROVIDENCE</t>
  </si>
  <si>
    <t>11-13/02/22</t>
  </si>
  <si>
    <t>COOLSPRING/AIDA ENERGY LTD/HEYDEN</t>
  </si>
  <si>
    <t>LEO</t>
  </si>
  <si>
    <t>26-28/02/22</t>
  </si>
  <si>
    <t>ALABAMA STAR</t>
  </si>
  <si>
    <t>04-06/02/22</t>
  </si>
  <si>
    <t>27/02-01/03/22</t>
  </si>
  <si>
    <t>TORM ISMINI</t>
  </si>
  <si>
    <t>13-15/02/22</t>
  </si>
  <si>
    <t>CIELO BIANCO</t>
  </si>
  <si>
    <t>20-22/02/22</t>
  </si>
  <si>
    <t>STI OXFORD</t>
  </si>
  <si>
    <t>19-21/02/22</t>
  </si>
  <si>
    <t>SPOT</t>
  </si>
  <si>
    <t>BP OIL/AYM SHAFA</t>
  </si>
  <si>
    <t>IONIAN STAR</t>
  </si>
  <si>
    <t>22-24/02/22</t>
  </si>
  <si>
    <t>MINERVA OCEANIA</t>
  </si>
  <si>
    <t>MATRIX ENERGY LIMITED</t>
  </si>
  <si>
    <t>PAG</t>
  </si>
  <si>
    <t>21-23/02/22</t>
  </si>
  <si>
    <t>MOCOH SA</t>
  </si>
  <si>
    <t>SUNDA ex CELCIUS PHILADELPHIA, ATLANTIC PRIDE</t>
  </si>
  <si>
    <t>15-17/02/22</t>
  </si>
  <si>
    <t>SUNDA ex ATLANTIC PRIDE</t>
  </si>
  <si>
    <t>ANCE</t>
  </si>
  <si>
    <t>HORIZON THEANO</t>
  </si>
  <si>
    <t>VITOL SA</t>
  </si>
  <si>
    <t>ST NENNE ex TORM KRISTINA</t>
  </si>
  <si>
    <t>DEE4 DOGWOOD</t>
  </si>
  <si>
    <t>HORIZON THETIS</t>
  </si>
  <si>
    <t>24-26/02/22</t>
  </si>
  <si>
    <t>STI PARK</t>
  </si>
  <si>
    <t>BW WREN</t>
  </si>
  <si>
    <t>03-05/02/22</t>
  </si>
  <si>
    <t>OKYROE</t>
  </si>
  <si>
    <t>ASIAN OIL &amp; GAS/ MASTERS ENERGY/CASIVA LTD./ CIMARON</t>
  </si>
  <si>
    <t>DONG-A THETIS</t>
  </si>
  <si>
    <t>26-28/03/22</t>
  </si>
  <si>
    <t>BW HAWK</t>
  </si>
  <si>
    <t>29-31/03/22</t>
  </si>
  <si>
    <t>BW TIGER</t>
  </si>
  <si>
    <t>17-19/03/22</t>
  </si>
  <si>
    <t>RICH HARVEST</t>
  </si>
  <si>
    <t>09-11/03/22</t>
  </si>
  <si>
    <t>JO REDWOOD</t>
  </si>
  <si>
    <t>13-15/03/22</t>
  </si>
  <si>
    <t>16-18/03/22</t>
  </si>
  <si>
    <t>TORM KANSAS</t>
  </si>
  <si>
    <t>28-30/03/22</t>
  </si>
  <si>
    <t>EYRIE ENERGY/ LEVENE/BOVAS/DK GLOBAL</t>
  </si>
  <si>
    <t>FRONT POLLUX</t>
  </si>
  <si>
    <t>04-06/03/22</t>
  </si>
  <si>
    <t>POSEIDON BAY</t>
  </si>
  <si>
    <t>27-29/03/22</t>
  </si>
  <si>
    <t>NAVE RIGEL</t>
  </si>
  <si>
    <t>14-16/03/22</t>
  </si>
  <si>
    <t>HAFNIA NANJIANG</t>
  </si>
  <si>
    <t>19-21/03/22</t>
  </si>
  <si>
    <t>ALPINE PENELOPE</t>
  </si>
  <si>
    <t>11-13/03/22</t>
  </si>
  <si>
    <t>FLAGSHIP IVY</t>
  </si>
  <si>
    <t>SPARTO</t>
  </si>
  <si>
    <t>24-26/03/22</t>
  </si>
  <si>
    <t>RIVER SHINER</t>
  </si>
  <si>
    <t>20-22/03/22</t>
  </si>
  <si>
    <t>EYRIE ENERGY LIMITED</t>
  </si>
  <si>
    <t>LORELEI</t>
  </si>
  <si>
    <t>03-05/03/22</t>
  </si>
  <si>
    <t>JO PROVEL</t>
  </si>
  <si>
    <t>BW ZAMBESI</t>
  </si>
  <si>
    <t>LEVENE ENERGY LIMITED</t>
  </si>
  <si>
    <t>NORTHERN LIGHT</t>
  </si>
  <si>
    <t>NORIENT SATURN</t>
  </si>
  <si>
    <t>28/2-02/03/22</t>
  </si>
  <si>
    <t>ADVANTAGE POINT</t>
  </si>
  <si>
    <t>12-14/03/22</t>
  </si>
  <si>
    <t>BW LARISSA</t>
  </si>
  <si>
    <t>HELLAS AVATAR</t>
  </si>
  <si>
    <t>CELSIUS RANDERS</t>
  </si>
  <si>
    <t>21-23/03/22</t>
  </si>
  <si>
    <t>SILVER ELEANO</t>
  </si>
  <si>
    <t>SAND SHINER</t>
  </si>
  <si>
    <t>25-27/03/22</t>
  </si>
  <si>
    <t>TORM HELENE</t>
  </si>
  <si>
    <t>IASONAS</t>
  </si>
  <si>
    <t>23-25/03/22</t>
  </si>
  <si>
    <t>FEZZAN</t>
  </si>
  <si>
    <t>TWO MILLION WAYS</t>
  </si>
  <si>
    <t>CAPE TEES</t>
  </si>
  <si>
    <t>HIGH TRADER</t>
  </si>
  <si>
    <t>WEST AFRICA GAS LTD</t>
  </si>
  <si>
    <t>BLUE INTEGRITY</t>
  </si>
  <si>
    <t>TORM KRISTINA</t>
  </si>
  <si>
    <t>05-07/04/22</t>
  </si>
  <si>
    <t>HAFNIA  GUANGZHOU</t>
  </si>
  <si>
    <t>14-16/04/22</t>
  </si>
  <si>
    <t>NAVE DORADO</t>
  </si>
  <si>
    <t>15-17/04/22</t>
  </si>
  <si>
    <t>BURRI</t>
  </si>
  <si>
    <t>13-15/04/22</t>
  </si>
  <si>
    <t>MARLIN LE HAVRE</t>
  </si>
  <si>
    <t>28-30/04/22</t>
  </si>
  <si>
    <t>FAIR WINDS</t>
  </si>
  <si>
    <t>09-11/04/22</t>
  </si>
  <si>
    <t>TORM MATHILDE</t>
  </si>
  <si>
    <t>12-14/04/2022</t>
  </si>
  <si>
    <t>HAFNIA DESPINA</t>
  </si>
  <si>
    <t>25-27/04/22</t>
  </si>
  <si>
    <t>TORM SUPREME</t>
  </si>
  <si>
    <t>07-09/04/22</t>
  </si>
  <si>
    <t>SKS DONGGANG</t>
  </si>
  <si>
    <t>MERCURIA/ BARBEDOS/RAINOIL LTD./ PETROGAS ENERGY</t>
  </si>
  <si>
    <t>SPRUCE 2</t>
  </si>
  <si>
    <t>08-10/04/22</t>
  </si>
  <si>
    <t xml:space="preserve">LORELEI </t>
  </si>
  <si>
    <t>26-28/04/22</t>
  </si>
  <si>
    <t>FLAGSHIP ORCHID</t>
  </si>
  <si>
    <t>17-19/04/22</t>
  </si>
  <si>
    <t>02-04/04/22</t>
  </si>
  <si>
    <t>TORM STRENGTH</t>
  </si>
  <si>
    <t>10-12/04/22</t>
  </si>
  <si>
    <t>VELOS DIAMANTIS</t>
  </si>
  <si>
    <t>11-13/04/22</t>
  </si>
  <si>
    <t>TORM AGNES</t>
  </si>
  <si>
    <t>19-21/04/22</t>
  </si>
  <si>
    <t>EMERALD SHINER</t>
  </si>
  <si>
    <t>CIELO DI ROTTERDAM</t>
  </si>
  <si>
    <t>27-29/04/22</t>
  </si>
  <si>
    <t>STI GAUNTLET</t>
  </si>
  <si>
    <t>18-20/04/22</t>
  </si>
  <si>
    <t>NEUTRON SOUND</t>
  </si>
  <si>
    <t>31/03-02/04/22</t>
  </si>
  <si>
    <t>03-05/04/22</t>
  </si>
  <si>
    <t>AGIOS NICOLAOS</t>
  </si>
  <si>
    <t>KAMOME VICTORIA</t>
  </si>
  <si>
    <t>06-08/04/22</t>
  </si>
  <si>
    <t>ATLAS T</t>
  </si>
  <si>
    <t>21-23/04/22</t>
  </si>
  <si>
    <t>AMALIA</t>
  </si>
  <si>
    <t>24-26/04/22</t>
  </si>
  <si>
    <t>FRONT FUSION ex GOTLAND MARIAEN</t>
  </si>
  <si>
    <t>CLIO</t>
  </si>
  <si>
    <t>22-24/04/22</t>
  </si>
  <si>
    <t>NAVE PULSAR</t>
  </si>
  <si>
    <t>BLUE BIRD</t>
  </si>
  <si>
    <t>23-25/04/22</t>
  </si>
  <si>
    <t>HAFNIA BEIJING</t>
  </si>
  <si>
    <t>08-10/05/22</t>
  </si>
  <si>
    <t>SKS DEE</t>
  </si>
  <si>
    <t>06-08/05/22</t>
  </si>
  <si>
    <t>17-19/05/22</t>
  </si>
  <si>
    <t>LIBERTY</t>
  </si>
  <si>
    <t>22-24/05/22</t>
  </si>
  <si>
    <t>TORM KIARA</t>
  </si>
  <si>
    <t>TORM HOUSTON</t>
  </si>
  <si>
    <t>13-15/05/22</t>
  </si>
  <si>
    <t>CAPE CORFU</t>
  </si>
  <si>
    <t>30/05-01/06/22</t>
  </si>
  <si>
    <t>29/04-01/05/22</t>
  </si>
  <si>
    <t>FRONT FUTURE</t>
  </si>
  <si>
    <t>01-03/05/22</t>
  </si>
  <si>
    <t>NORD MAJESTIC</t>
  </si>
  <si>
    <t>02-04/05/22</t>
  </si>
  <si>
    <t xml:space="preserve">MINDORO STAR </t>
  </si>
  <si>
    <t>20-22/05/22</t>
  </si>
  <si>
    <t xml:space="preserve">NAVE ANDROMEDA </t>
  </si>
  <si>
    <t>27-29/05/22</t>
  </si>
  <si>
    <t>PACIFIC BLUE</t>
  </si>
  <si>
    <t>05-07/05/22</t>
  </si>
  <si>
    <t xml:space="preserve">PLOVER PACIFIC </t>
  </si>
  <si>
    <t>28-30/05/22</t>
  </si>
  <si>
    <t>TORM SOFIA</t>
  </si>
  <si>
    <t>30/04-02/05/22</t>
  </si>
  <si>
    <t>PINK STARS</t>
  </si>
  <si>
    <t>09-11/06/22</t>
  </si>
  <si>
    <t>BW GALATEA</t>
  </si>
  <si>
    <t>13-15/06/22</t>
  </si>
  <si>
    <t>ELKA ELEFSIS</t>
  </si>
  <si>
    <t>18-20/06/22</t>
  </si>
  <si>
    <t>03-05/06/22</t>
  </si>
  <si>
    <t>AZURITE</t>
  </si>
  <si>
    <t>28-30/06/22</t>
  </si>
  <si>
    <t>14-16/06/22</t>
  </si>
  <si>
    <t>26-28/06/22</t>
  </si>
  <si>
    <t>22-24/06/22</t>
  </si>
  <si>
    <t>ATLANTIC PRIDE</t>
  </si>
  <si>
    <t>30/06-02/07/22</t>
  </si>
  <si>
    <t>HAFNIA EXCEL</t>
  </si>
  <si>
    <t>21-23/06/22</t>
  </si>
  <si>
    <t>POLARIS BAY</t>
  </si>
  <si>
    <t>02-04/06/22</t>
  </si>
  <si>
    <t>JAG APARNA</t>
  </si>
  <si>
    <t>16-18/06/22</t>
  </si>
  <si>
    <t>FLAGSHIP TULIP</t>
  </si>
  <si>
    <t>17-19/06/2022</t>
  </si>
  <si>
    <t>GULF HORIZON</t>
  </si>
  <si>
    <t>05-07/06/22</t>
  </si>
  <si>
    <t>07-09/06/22</t>
  </si>
  <si>
    <t xml:space="preserve">ARIZONA LADY </t>
  </si>
  <si>
    <t>FOUR SKY</t>
  </si>
  <si>
    <t>25-27/06/22</t>
  </si>
  <si>
    <t>24-26/06/22</t>
  </si>
  <si>
    <t>15-17/06/22</t>
  </si>
  <si>
    <t>PREMIUM MOTOR SPIRIT (PMS) IMPORTATION- DSDP SUPPLY</t>
  </si>
  <si>
    <t>CONTRACT</t>
  </si>
  <si>
    <t>COST OF SUPPLY (S)</t>
  </si>
  <si>
    <t>REVENUE/COST OF SALES (N)</t>
  </si>
  <si>
    <t>REMARK</t>
  </si>
  <si>
    <t>AESOP</t>
  </si>
  <si>
    <t>02-04/07/22</t>
  </si>
  <si>
    <t>KITION M</t>
  </si>
  <si>
    <t>27-29/07/22</t>
  </si>
  <si>
    <t>01-03/07/22</t>
  </si>
  <si>
    <t>TORM HERMIA</t>
  </si>
  <si>
    <t>14-16/07/22</t>
  </si>
  <si>
    <t>HIGH SD YIHE</t>
  </si>
  <si>
    <t>NRL</t>
  </si>
  <si>
    <t>13-15/07/22</t>
  </si>
  <si>
    <t>HAFNIA ARCTIC</t>
  </si>
  <si>
    <t>28-30/07/22</t>
  </si>
  <si>
    <t>21-23/07/22</t>
  </si>
  <si>
    <t>22-24/07/22</t>
  </si>
  <si>
    <t>BW SEINE</t>
  </si>
  <si>
    <t>05-07/07/22</t>
  </si>
  <si>
    <t>19-21/07/22</t>
  </si>
  <si>
    <t>HAFNIA TAGUS</t>
  </si>
  <si>
    <t>23-25/07/22</t>
  </si>
  <si>
    <t>29-31/07/22</t>
  </si>
  <si>
    <t>24-26/07/22</t>
  </si>
  <si>
    <t>EAGLE LE HAVRE</t>
  </si>
  <si>
    <t>08-10/07/22</t>
  </si>
  <si>
    <t>11-13/07/22</t>
  </si>
  <si>
    <t>KRITI RUBY</t>
  </si>
  <si>
    <t>VELOS EMERALD</t>
  </si>
  <si>
    <t>26-28/07/22</t>
  </si>
  <si>
    <t>PERSEUS STAR</t>
  </si>
  <si>
    <t>18-20/07/22</t>
  </si>
  <si>
    <t>NORDIC TRISTAN</t>
  </si>
  <si>
    <t>16-18/07/22</t>
  </si>
  <si>
    <t>SPOT-EPI</t>
  </si>
  <si>
    <t>TAURUS</t>
  </si>
  <si>
    <t>NAVE LUMINOSITY</t>
  </si>
  <si>
    <t>BLUEBIRD</t>
  </si>
  <si>
    <t>12-14/07/22</t>
  </si>
  <si>
    <t>06-08/08/22</t>
  </si>
  <si>
    <t>UOG PHOENIX</t>
  </si>
  <si>
    <t>16-18/08/22</t>
  </si>
  <si>
    <t>24-26/08/22</t>
  </si>
  <si>
    <t>SERENA M</t>
  </si>
  <si>
    <t>30/08-1/09/22</t>
  </si>
  <si>
    <t>RIDGEBURY GEMINI</t>
  </si>
  <si>
    <t>03-05/08/22</t>
  </si>
  <si>
    <t>ALEXANDROS</t>
  </si>
  <si>
    <t>18-20/08/22</t>
  </si>
  <si>
    <t>BW EGRET</t>
  </si>
  <si>
    <t>01-03/08/22</t>
  </si>
  <si>
    <t>26-28/08/22</t>
  </si>
  <si>
    <t>AVRA PATROS</t>
  </si>
  <si>
    <t>27-29/08/22</t>
  </si>
  <si>
    <t>HAFNIA CRUX</t>
  </si>
  <si>
    <t>11-13/08/22</t>
  </si>
  <si>
    <t>TORM SUBLIME</t>
  </si>
  <si>
    <t>13-15/08/22</t>
  </si>
  <si>
    <t>BORA BORA</t>
  </si>
  <si>
    <t>25-27/08/22</t>
  </si>
  <si>
    <t>29-31/08/22</t>
  </si>
  <si>
    <t>CIELO ROSSO</t>
  </si>
  <si>
    <t>20-22/08/22</t>
  </si>
  <si>
    <t>BW THAMES</t>
  </si>
  <si>
    <t>SIENA</t>
  </si>
  <si>
    <t>15-17/08/22</t>
  </si>
  <si>
    <t>21-23/08/22</t>
  </si>
  <si>
    <t>PROODOS</t>
  </si>
  <si>
    <t>STI ST CHARLES</t>
  </si>
  <si>
    <t>10-12/08/22</t>
  </si>
  <si>
    <t>CHEMTRANS AEGEAN</t>
  </si>
  <si>
    <t>22-24/08/22</t>
  </si>
  <si>
    <t>ALPINE LIGHT</t>
  </si>
  <si>
    <t>HIGH TRUST</t>
  </si>
  <si>
    <t>05-07/08/22</t>
  </si>
  <si>
    <t>TORM CAVATINA</t>
  </si>
  <si>
    <t>17-19/08/22</t>
  </si>
  <si>
    <t>HAFNIA PRIDE</t>
  </si>
  <si>
    <t>19-21/08/22</t>
  </si>
  <si>
    <t>HAFNIA SHENZHEN</t>
  </si>
  <si>
    <t>07-09/08/22</t>
  </si>
  <si>
    <t>HIGH DISCOVERY</t>
  </si>
  <si>
    <t>14-16/08/22</t>
  </si>
  <si>
    <t>ppmc</t>
  </si>
  <si>
    <t>STENA IMPERATOR</t>
  </si>
  <si>
    <t>02-04/08/22</t>
  </si>
  <si>
    <t>PTI DANUBE</t>
  </si>
  <si>
    <t>24-26/09/22</t>
  </si>
  <si>
    <t>HAFNIA COLUMBIA</t>
  </si>
  <si>
    <t>25-27/09/22</t>
  </si>
  <si>
    <t>HAFNIA DANUBE</t>
  </si>
  <si>
    <t>14-16/09/22</t>
  </si>
  <si>
    <t>FRONT ALTAIR</t>
  </si>
  <si>
    <t>09-11/09/22</t>
  </si>
  <si>
    <t>GLADYS W</t>
  </si>
  <si>
    <t>27-29/09/2022</t>
  </si>
  <si>
    <t>GREEN SKY</t>
  </si>
  <si>
    <t>21-23/09/22</t>
  </si>
  <si>
    <t>ELANDRA PALM</t>
  </si>
  <si>
    <t>12-14/09/2022</t>
  </si>
  <si>
    <t>ASPROUDA</t>
  </si>
  <si>
    <t>15-17/09/22</t>
  </si>
  <si>
    <t>ECO REVOLUTION</t>
  </si>
  <si>
    <t>19-21/09/22</t>
  </si>
  <si>
    <t>ENDO BREEZE</t>
  </si>
  <si>
    <t>22-24/09/22</t>
  </si>
  <si>
    <t>HAFNIA SUNDA</t>
  </si>
  <si>
    <t>28-30/09/22</t>
  </si>
  <si>
    <t>TORM SIGNE</t>
  </si>
  <si>
    <t>04-06/09/2022</t>
  </si>
  <si>
    <t>HAFNIA MIKALA</t>
  </si>
  <si>
    <t>12-14/09/22</t>
  </si>
  <si>
    <t>PACIFIC DIAMOND</t>
  </si>
  <si>
    <t>02-04/09/22</t>
  </si>
  <si>
    <t>TORM ELISE</t>
  </si>
  <si>
    <t>23-25/09/22</t>
  </si>
  <si>
    <t>VENTURE III</t>
  </si>
  <si>
    <t>05-07/09/22</t>
  </si>
  <si>
    <t>17-19/09/22</t>
  </si>
  <si>
    <t>NORD VANGUARD</t>
  </si>
  <si>
    <t>11-13/09/22</t>
  </si>
  <si>
    <t>OMODOS</t>
  </si>
  <si>
    <t>26-28/09/22</t>
  </si>
  <si>
    <t>31/08-02/09/22</t>
  </si>
  <si>
    <t>ELANDRA BAY</t>
  </si>
  <si>
    <t>NORD SUPREME</t>
  </si>
  <si>
    <t>27-29/09/22</t>
  </si>
  <si>
    <t>LARGO EVOLUTION</t>
  </si>
  <si>
    <t>NTL</t>
  </si>
  <si>
    <t>19-21/10/22</t>
  </si>
  <si>
    <t>25-27/10/22</t>
  </si>
  <si>
    <t>STI STEADFAST</t>
  </si>
  <si>
    <t>22-24/10/22</t>
  </si>
  <si>
    <t>MARLIN LUANDA</t>
  </si>
  <si>
    <t>17-19/10/22</t>
  </si>
  <si>
    <t>AYM SHAFA</t>
  </si>
  <si>
    <t>BW LEOPARD</t>
  </si>
  <si>
    <t>07-09/10/22</t>
  </si>
  <si>
    <t>PLOUTOS</t>
  </si>
  <si>
    <t>13-15/10/22</t>
  </si>
  <si>
    <t>DUKE OIL</t>
  </si>
  <si>
    <t>SKS DRIVA</t>
  </si>
  <si>
    <t>05-07/10/22</t>
  </si>
  <si>
    <t>14-16/10/22</t>
  </si>
  <si>
    <t>OCEAN PRINCESS I</t>
  </si>
  <si>
    <t>12-14/10/22</t>
  </si>
  <si>
    <t>PATARIS</t>
  </si>
  <si>
    <t>15-17/10/22</t>
  </si>
  <si>
    <t>01-03/10/22</t>
  </si>
  <si>
    <t>FALCON BAY</t>
  </si>
  <si>
    <t>CHALLENGE PRELUDE</t>
  </si>
  <si>
    <t>18-20/10/22</t>
  </si>
  <si>
    <t>MARLIN AMMOLITE</t>
  </si>
  <si>
    <t>30/09-02/10/22</t>
  </si>
  <si>
    <t>03-05/10/22</t>
  </si>
  <si>
    <t>TRF MONGSTAD</t>
  </si>
  <si>
    <t>11-13/10/22</t>
  </si>
  <si>
    <t>HAFNIA AXINITE</t>
  </si>
  <si>
    <t>HYDE</t>
  </si>
  <si>
    <t>20-22/10/22</t>
  </si>
  <si>
    <t>GHIBLI</t>
  </si>
  <si>
    <t>28-30/10/22</t>
  </si>
  <si>
    <t>KLEON</t>
  </si>
  <si>
    <t>31/10-02/11/22</t>
  </si>
  <si>
    <t>ALITHINI II</t>
  </si>
  <si>
    <t>29-31/10/22</t>
  </si>
  <si>
    <t>STAR ENERGY</t>
  </si>
  <si>
    <t>27-29/10/22</t>
  </si>
  <si>
    <t>GREEN SEA</t>
  </si>
  <si>
    <t>01-03/11/22</t>
  </si>
  <si>
    <t>JOYCE</t>
  </si>
  <si>
    <t>21-23/11/22</t>
  </si>
  <si>
    <t>FLAGSHIP PRIVET</t>
  </si>
  <si>
    <t>24-26/11/22</t>
  </si>
  <si>
    <t>26-28/11/22</t>
  </si>
  <si>
    <t>12-14/11/22</t>
  </si>
  <si>
    <t>SKS DOYLES</t>
  </si>
  <si>
    <t>28-30/11/22</t>
  </si>
  <si>
    <t>STI JARDINS</t>
  </si>
  <si>
    <t>09-11/11/22</t>
  </si>
  <si>
    <t>07-09/11/22</t>
  </si>
  <si>
    <t>03-05/11/22</t>
  </si>
  <si>
    <t>MEZAIIRA'A</t>
  </si>
  <si>
    <t>04-06/11/22</t>
  </si>
  <si>
    <t>HAFNIA RAVEN</t>
  </si>
  <si>
    <t>14-16/11/22</t>
  </si>
  <si>
    <t>TORM SUCCESS</t>
  </si>
  <si>
    <t>NTL/NRL</t>
  </si>
  <si>
    <t>08-10/11/22</t>
  </si>
  <si>
    <t>ELANDRA SOUND</t>
  </si>
  <si>
    <t>16-18/11/22</t>
  </si>
  <si>
    <t>FRONT LEOPARD</t>
  </si>
  <si>
    <t>ASTELLA</t>
  </si>
  <si>
    <t>15-17/11/22</t>
  </si>
  <si>
    <t>HAFNIA EXCELLENCE</t>
  </si>
  <si>
    <t>19-21/11/22</t>
  </si>
  <si>
    <t>ALDABRA</t>
  </si>
  <si>
    <t>02-04/11/22</t>
  </si>
  <si>
    <t>GLENDA MELISSA</t>
  </si>
  <si>
    <t>STI SUPREME</t>
  </si>
  <si>
    <t>10-12/11/22</t>
  </si>
  <si>
    <t>UACC FALCON</t>
  </si>
  <si>
    <t>26-28/10/22</t>
  </si>
  <si>
    <t>MARLIN HERA</t>
  </si>
  <si>
    <t>23-25/12/22</t>
  </si>
  <si>
    <t>MAETIGA</t>
  </si>
  <si>
    <t>29-31/12/22</t>
  </si>
  <si>
    <t>HORIZON ATHENA</t>
  </si>
  <si>
    <t>NCC DALIA</t>
  </si>
  <si>
    <t>11-13/11/22</t>
  </si>
  <si>
    <t>PACIFIC NAFSIKA</t>
  </si>
  <si>
    <t>LAKE STURGEON</t>
  </si>
  <si>
    <t>13-15/12/22</t>
  </si>
  <si>
    <t>FALCON SEXTANT</t>
  </si>
  <si>
    <t>NRL/NTL</t>
  </si>
  <si>
    <t>TORM AMALIE</t>
  </si>
  <si>
    <t>17-19/12/22</t>
  </si>
  <si>
    <t>SKS DARENT</t>
  </si>
  <si>
    <t>08-10/12/22</t>
  </si>
  <si>
    <t>SUPER RUBY</t>
  </si>
  <si>
    <t>21-23/12/22</t>
  </si>
  <si>
    <t>JAG AANCHAL</t>
  </si>
  <si>
    <t>GW FORTUNE</t>
  </si>
  <si>
    <t>30/11-02/12/22</t>
  </si>
  <si>
    <t>LIA</t>
  </si>
  <si>
    <t>24-26/12/22</t>
  </si>
  <si>
    <t>MATRIX ENERGY (PROJECT YIELD)</t>
  </si>
  <si>
    <t>PROJECT YIELD</t>
  </si>
  <si>
    <t>05-07/12/22</t>
  </si>
  <si>
    <t>Project Yield Cargo</t>
  </si>
  <si>
    <t>07-09/12/22</t>
  </si>
  <si>
    <t>10-12/12/22</t>
  </si>
  <si>
    <t>FLAGSHIP SAGE</t>
  </si>
  <si>
    <t>14-16/12/22</t>
  </si>
  <si>
    <t>19-21/12/22</t>
  </si>
  <si>
    <t>MINDORO STAR</t>
  </si>
  <si>
    <t>04-06/12/22</t>
  </si>
  <si>
    <t>16-18/12/22</t>
  </si>
  <si>
    <t>27-29/12/22</t>
  </si>
  <si>
    <t>SKS DELTA</t>
  </si>
  <si>
    <t>01-03/12/22</t>
  </si>
  <si>
    <t>ZANDOLIE</t>
  </si>
  <si>
    <t>15-17/12/22</t>
  </si>
  <si>
    <t>NAUTICAL SARAH</t>
  </si>
  <si>
    <t>26-28/12/22</t>
  </si>
  <si>
    <t>02-04/12/22</t>
  </si>
  <si>
    <t>MARI INNOVATOR</t>
  </si>
  <si>
    <t>06-08/12/22</t>
  </si>
  <si>
    <t>STENA IMPRIMIS</t>
  </si>
  <si>
    <t>NAVIGARE PACTOR</t>
  </si>
  <si>
    <t>18-20/12/22</t>
  </si>
  <si>
    <t>STI JERMYN</t>
  </si>
  <si>
    <t>Total</t>
  </si>
  <si>
    <t>PREMIUM MOTOR SPIRIT (PMS) IMPORTATION -DSDP SUPPLY</t>
  </si>
  <si>
    <t>PREMIUM MOTOR SPIRIT (PMS) IMPORTATION JANUARY 2023 - MAY, 2023 (DSDP SUPPLY)</t>
  </si>
  <si>
    <t>S/NO</t>
  </si>
  <si>
    <t>TRADING SUBSIDIARY</t>
  </si>
  <si>
    <t>COMPANY CODE</t>
  </si>
  <si>
    <t>CUTOMER NUMBER</t>
  </si>
  <si>
    <t>DEMURRAGE-5140002</t>
  </si>
  <si>
    <t>NPA DUES-5260003</t>
  </si>
  <si>
    <t>LATE DELIVERY PENATY-6070033</t>
  </si>
  <si>
    <t>OUTTURN QTY
(LITRES)</t>
  </si>
  <si>
    <t>COST OF SUPPLY (S)-1600018</t>
  </si>
  <si>
    <t>COST OF SUPPLY (N)-1600018</t>
  </si>
  <si>
    <t>NTSA</t>
  </si>
  <si>
    <t>0272</t>
  </si>
  <si>
    <t>STI MYTHIC</t>
  </si>
  <si>
    <t>MEGALI</t>
  </si>
  <si>
    <t>LA BOHEME</t>
  </si>
  <si>
    <t>08-10/01/23</t>
  </si>
  <si>
    <t>HAFNIA SHINANO</t>
  </si>
  <si>
    <t>16-18/01/23</t>
  </si>
  <si>
    <t>JAG AABHA</t>
  </si>
  <si>
    <t>07-09/01/23</t>
  </si>
  <si>
    <t>HAFNIA ECELLENCE</t>
  </si>
  <si>
    <t>15-17/01/23</t>
  </si>
  <si>
    <t>14-16/01/23</t>
  </si>
  <si>
    <t>EPI II</t>
  </si>
  <si>
    <t>HAFNIA AUSTRALIA</t>
  </si>
  <si>
    <t>18-20/01/23</t>
  </si>
  <si>
    <t>BRITISH ENGINEER</t>
  </si>
  <si>
    <t>29-31/01/23</t>
  </si>
  <si>
    <t>BONO ENERGY</t>
  </si>
  <si>
    <t>ANTARES I</t>
  </si>
  <si>
    <t>02-04/01/23</t>
  </si>
  <si>
    <t>UOG AEOLOS</t>
  </si>
  <si>
    <t>20-22/01/23</t>
  </si>
  <si>
    <t>LEVENE ENERGY</t>
  </si>
  <si>
    <t>ST PAULI</t>
  </si>
  <si>
    <t>17-19/01/23</t>
  </si>
  <si>
    <t>EMADEB ENERGY</t>
  </si>
  <si>
    <t>25-27/01/23</t>
  </si>
  <si>
    <t>ELANDRA OAK</t>
  </si>
  <si>
    <t>PIKE</t>
  </si>
  <si>
    <t>22-24/01/23</t>
  </si>
  <si>
    <t>GULF PEARL</t>
  </si>
  <si>
    <t>04-06/01/23</t>
  </si>
  <si>
    <t>05-07/01/23</t>
  </si>
  <si>
    <t>JENNINGS BAY</t>
  </si>
  <si>
    <t>26-28/01/23</t>
  </si>
  <si>
    <t>CLEAROCEAN MARY</t>
  </si>
  <si>
    <t>28-30/01/23</t>
  </si>
  <si>
    <t>PY</t>
  </si>
  <si>
    <t>DMCC</t>
  </si>
  <si>
    <t>0273</t>
  </si>
  <si>
    <t>ORANGE STARS</t>
  </si>
  <si>
    <t>06-08/01/23</t>
  </si>
  <si>
    <t>CLEAROCEN MIRACLE</t>
  </si>
  <si>
    <t>01-03/01/23</t>
  </si>
  <si>
    <t>CLEAN NIRVANA</t>
  </si>
  <si>
    <t>12-14/01/23</t>
  </si>
  <si>
    <t>UOG OSLO</t>
  </si>
  <si>
    <t>21-23/01/23</t>
  </si>
  <si>
    <t>10-12/02/23</t>
  </si>
  <si>
    <t>13-15/02/23</t>
  </si>
  <si>
    <t>HISTRIA GIADA</t>
  </si>
  <si>
    <t>26-28/02/23</t>
  </si>
  <si>
    <t>ALPINE PEARL</t>
  </si>
  <si>
    <t>HARRISON BAY</t>
  </si>
  <si>
    <t>09-11/02/23</t>
  </si>
  <si>
    <t>STI MODEST</t>
  </si>
  <si>
    <t>25-27/02/23</t>
  </si>
  <si>
    <t>STI VILLE</t>
  </si>
  <si>
    <t>18-20/02/23</t>
  </si>
  <si>
    <t>NORD ELEGANCE</t>
  </si>
  <si>
    <t>08-10/02/23</t>
  </si>
  <si>
    <t>WECO AMELIE</t>
  </si>
  <si>
    <t>06-08/02/23</t>
  </si>
  <si>
    <t>NAUTICAL JANINE</t>
  </si>
  <si>
    <t>ARDMORE SEAFARER</t>
  </si>
  <si>
    <t>MAERSK TANGIER</t>
  </si>
  <si>
    <t>05-07/02/23</t>
  </si>
  <si>
    <t>22-24/02/23</t>
  </si>
  <si>
    <t>FPMC P HERO</t>
  </si>
  <si>
    <t>16-18/02/23</t>
  </si>
  <si>
    <t>24-26/02/23</t>
  </si>
  <si>
    <t>STI SAN ANTONIO</t>
  </si>
  <si>
    <t>02-04/02/23</t>
  </si>
  <si>
    <t>TTC VIDYUT</t>
  </si>
  <si>
    <t>MARLIN APATITE</t>
  </si>
  <si>
    <t>JO ROWAN</t>
  </si>
  <si>
    <t>STI GALATA</t>
  </si>
  <si>
    <t>11-13/02/23</t>
  </si>
  <si>
    <t>ST HELEN</t>
  </si>
  <si>
    <t>PS SYDNEY</t>
  </si>
  <si>
    <t>15-17/02/23</t>
  </si>
  <si>
    <t>14-16/02/23</t>
  </si>
  <si>
    <t>LION</t>
  </si>
  <si>
    <t>FLAGSHIP WILLOW</t>
  </si>
  <si>
    <t>TORM REPUBLICAN</t>
  </si>
  <si>
    <t>SEA NAVIGATOR</t>
  </si>
  <si>
    <t>20-22/02/23</t>
  </si>
  <si>
    <t>HISTRIA CROWN</t>
  </si>
  <si>
    <t>LITASCO SA</t>
  </si>
  <si>
    <t>LUCKY SAILOR</t>
  </si>
  <si>
    <t>MINERVA PACIFIC</t>
  </si>
  <si>
    <t>17-19/02/23</t>
  </si>
  <si>
    <t>BRUNO</t>
  </si>
  <si>
    <t>19-21/02/23</t>
  </si>
  <si>
    <t>HAFNIA EXPEDITE</t>
  </si>
  <si>
    <t>BRITTANIA-U</t>
  </si>
  <si>
    <t>STI LE ROCHER</t>
  </si>
  <si>
    <t>28/02/-02/03/23</t>
  </si>
  <si>
    <t>NORSTAR INTEGRITY</t>
  </si>
  <si>
    <t>12-14/02/23</t>
  </si>
  <si>
    <t>GULF TRANSPORT &amp; TRADING (PROJECT YIELD)</t>
  </si>
  <si>
    <t>LEON APOLLON</t>
  </si>
  <si>
    <t>DUMBLEDORE</t>
  </si>
  <si>
    <t>NAVE ATROPOS</t>
  </si>
  <si>
    <t>02-04/03/23</t>
  </si>
  <si>
    <t xml:space="preserve">LUCKY LADY </t>
  </si>
  <si>
    <t>01-03/03/23</t>
  </si>
  <si>
    <t>ST NICHOLAS</t>
  </si>
  <si>
    <t>07-09/03/23</t>
  </si>
  <si>
    <t>HISTRIA AGATA</t>
  </si>
  <si>
    <t>05-07/03/23</t>
  </si>
  <si>
    <t>HISTRIA PERLA</t>
  </si>
  <si>
    <t>28-30/03/23</t>
  </si>
  <si>
    <t>ELAFONISOS BAY</t>
  </si>
  <si>
    <t>22-24/03/23</t>
  </si>
  <si>
    <t>ARDAS I</t>
  </si>
  <si>
    <t>12-14/03/23</t>
  </si>
  <si>
    <t>16-18/03/23</t>
  </si>
  <si>
    <t>08-10/03/23</t>
  </si>
  <si>
    <t>MOSTAR</t>
  </si>
  <si>
    <t>09-11/03/23</t>
  </si>
  <si>
    <t>JO PINARI</t>
  </si>
  <si>
    <t>25-27/03/23</t>
  </si>
  <si>
    <t>SIENNA</t>
  </si>
  <si>
    <t>13-15/03/23</t>
  </si>
  <si>
    <t>FAIR WORLD</t>
  </si>
  <si>
    <t>OSCAR</t>
  </si>
  <si>
    <t>ARDROMEDA</t>
  </si>
  <si>
    <t>31/03-2/04/23</t>
  </si>
  <si>
    <t>ORIENT CHALLENGE</t>
  </si>
  <si>
    <t>06-08/03/23</t>
  </si>
  <si>
    <t>CRIMSON PEARL</t>
  </si>
  <si>
    <t>11-13/03/23</t>
  </si>
  <si>
    <t>HAFNIA EXCEED</t>
  </si>
  <si>
    <t>24-26/03/23</t>
  </si>
  <si>
    <t>GULF CRYSTAL</t>
  </si>
  <si>
    <t>SUNDORO</t>
  </si>
  <si>
    <t>STARLING</t>
  </si>
  <si>
    <t>17-19/03/23</t>
  </si>
  <si>
    <t>18-20/03/23</t>
  </si>
  <si>
    <t>SEAGRACE</t>
  </si>
  <si>
    <t>FLAGSHIP VIOLET</t>
  </si>
  <si>
    <t>STI GRATITUDE</t>
  </si>
  <si>
    <t>10-12/03/23</t>
  </si>
  <si>
    <t>ELECTRA</t>
  </si>
  <si>
    <t>03-05/03/23</t>
  </si>
  <si>
    <t>JANE</t>
  </si>
  <si>
    <t>21-23/03/23</t>
  </si>
  <si>
    <t>HAFNIA EXPERIENCE</t>
  </si>
  <si>
    <t>13-15/04/23</t>
  </si>
  <si>
    <t>11-13/04/23</t>
  </si>
  <si>
    <t>CIELO DI CAGLIARI</t>
  </si>
  <si>
    <t>28-30/04/23</t>
  </si>
  <si>
    <t>HAFNIA LEO</t>
  </si>
  <si>
    <t>31/03-02/04/23</t>
  </si>
  <si>
    <t>05-07/04/23</t>
  </si>
  <si>
    <t>04-06/04/23</t>
  </si>
  <si>
    <t>NORDMARLIN</t>
  </si>
  <si>
    <t>14-16/04/23</t>
  </si>
  <si>
    <t>VITOL/ASHGROVE/JAK ENERGY</t>
  </si>
  <si>
    <t>PPSA</t>
  </si>
  <si>
    <t>CIELO DI HOUSTON</t>
  </si>
  <si>
    <t>JAG PUSHPA</t>
  </si>
  <si>
    <t>15-17/04/23</t>
  </si>
  <si>
    <t>08-10/04/23</t>
  </si>
  <si>
    <t>TORM EVA</t>
  </si>
  <si>
    <t>16-18/04/23</t>
  </si>
  <si>
    <t>MINERVA MEDITERRANEA</t>
  </si>
  <si>
    <t>12-14/04/23</t>
  </si>
  <si>
    <t>SEALION I</t>
  </si>
  <si>
    <t>BEKS WIND</t>
  </si>
  <si>
    <t>23-25/04/23</t>
  </si>
  <si>
    <t>ASAIN OIL&amp;GAS/MASTERS ENERGY/CASIVA LTD./CIMARON</t>
  </si>
  <si>
    <t>TORM INTEGRITY</t>
  </si>
  <si>
    <t>21-23/04/23</t>
  </si>
  <si>
    <t>STI GUIDE</t>
  </si>
  <si>
    <t>18-20/04/23</t>
  </si>
  <si>
    <t>MATRIX ENERGY/PETRA ATLANTIC/UTM OFFSHORE</t>
  </si>
  <si>
    <t>BONO ENERGY/CENTURY ENERGY/AMAZON/CORDERO</t>
  </si>
  <si>
    <t>20-22/04/23</t>
  </si>
  <si>
    <t>GREEN PLANET</t>
  </si>
  <si>
    <t>17-19/04/23</t>
  </si>
  <si>
    <t>25-27/04/23</t>
  </si>
  <si>
    <t>01-03/05/23</t>
  </si>
  <si>
    <t>EL GAIA</t>
  </si>
  <si>
    <t>19-21/04/23</t>
  </si>
  <si>
    <t>ELDIA</t>
  </si>
  <si>
    <t>22-24/04/23</t>
  </si>
  <si>
    <t>DYLAN</t>
  </si>
  <si>
    <t>01-03/04/23</t>
  </si>
  <si>
    <t>GRACE LUCRUM</t>
  </si>
  <si>
    <t>03-05/04/23</t>
  </si>
  <si>
    <t>STI LOBELIA</t>
  </si>
  <si>
    <t>VELOS LEO</t>
  </si>
  <si>
    <t>HAFNIA PRESTIGE</t>
  </si>
  <si>
    <t>05-07/05/23</t>
  </si>
  <si>
    <t>ANDIAMO</t>
  </si>
  <si>
    <t>02-04/05/23</t>
  </si>
  <si>
    <t>11-13/05/23</t>
  </si>
  <si>
    <t>AEGEAN STAR</t>
  </si>
  <si>
    <t>03-05/05/23</t>
  </si>
  <si>
    <t>13-15/05/23</t>
  </si>
  <si>
    <t>ATALANTA T</t>
  </si>
  <si>
    <t>07-09/05/23</t>
  </si>
  <si>
    <t>09-11/05/23</t>
  </si>
  <si>
    <t>COOLSPRING/AIDA ENERGY/HEYDEN</t>
  </si>
  <si>
    <t>CORUM</t>
  </si>
  <si>
    <t>10-12/05/23</t>
  </si>
  <si>
    <t>JANAKI</t>
  </si>
  <si>
    <t>12-14/05/23</t>
  </si>
  <si>
    <t>PV OIL/LITASCO/OVERBROOKE RESOURCES/NORTHWEST PETROLEUM</t>
  </si>
  <si>
    <t>MAERSK CORSICA</t>
  </si>
  <si>
    <t>19-21/05/23</t>
  </si>
  <si>
    <t>GULF CORAL</t>
  </si>
  <si>
    <t>26-28/05/23</t>
  </si>
  <si>
    <t>MINERVA ARIES</t>
  </si>
  <si>
    <t>20-22/05/23</t>
  </si>
  <si>
    <t>TORM PHILIPPINES</t>
  </si>
  <si>
    <t>16-18/05/23</t>
  </si>
  <si>
    <t>REPOST</t>
  </si>
  <si>
    <t>MERCURIA/BARBEDOS/RAINOIL/PETROGAS LTD</t>
  </si>
  <si>
    <t>STI SOLACE</t>
  </si>
  <si>
    <t>23-25/05/23</t>
  </si>
  <si>
    <t>24-26/05/23</t>
  </si>
  <si>
    <t>LILA ALABAMA</t>
  </si>
  <si>
    <t>08-10/05/23</t>
  </si>
  <si>
    <t>AQUILLA MAJOR</t>
  </si>
  <si>
    <t>22-24/05/23</t>
  </si>
  <si>
    <t>PM IMPERIAL</t>
  </si>
  <si>
    <t>25-27/05/23</t>
  </si>
  <si>
    <t>JUN_AUG PPSA_PY 2023 (2)</t>
  </si>
  <si>
    <t>S/N</t>
  </si>
  <si>
    <t>SUPPLIER</t>
  </si>
  <si>
    <t>CUSTOMER NUMBER</t>
  </si>
  <si>
    <t>VESSEL (MT)</t>
  </si>
  <si>
    <t>COY CODE</t>
  </si>
  <si>
    <t>PRODUCT</t>
  </si>
  <si>
    <t xml:space="preserve"> LAYCAN</t>
  </si>
  <si>
    <t xml:space="preserve"> NOR</t>
  </si>
  <si>
    <t xml:space="preserve"> BL DATE</t>
  </si>
  <si>
    <t>DEEMED BL DATE</t>
  </si>
  <si>
    <t>BL QTY (MT)</t>
  </si>
  <si>
    <t>OUTTURN QTY (MT)</t>
  </si>
  <si>
    <t xml:space="preserve">ADJUSTED OUTTURN QTY (LTRS) </t>
  </si>
  <si>
    <t>DEEMED PLATTS QUOTES ($/MT)</t>
  </si>
  <si>
    <t>PREMIUM/ DISCOUNT ($/MT)</t>
  </si>
  <si>
    <t>UNIT COST ($/MT)</t>
  </si>
  <si>
    <t>EXCHANGE RATE</t>
  </si>
  <si>
    <t>PRODUCT COST</t>
  </si>
  <si>
    <t>UNIT COST (N/MT)</t>
  </si>
  <si>
    <t>DEMURRAGE ($)</t>
  </si>
  <si>
    <t>NPA DUES ($)</t>
  </si>
  <si>
    <t>LATE DELIVERY PENALTY ($)</t>
  </si>
  <si>
    <t>PRODUCT LOADPORT</t>
  </si>
  <si>
    <t>Remarks</t>
  </si>
  <si>
    <t>$</t>
  </si>
  <si>
    <t>N</t>
  </si>
  <si>
    <t>A. A. RANO/EAST CROSS</t>
  </si>
  <si>
    <t>PMS</t>
  </si>
  <si>
    <t>15-17/05/23</t>
  </si>
  <si>
    <t>LA SKHIRRA, TUNISIA</t>
  </si>
  <si>
    <t>ADVANTAGE PRIDE</t>
  </si>
  <si>
    <t>11-13/06/23</t>
  </si>
  <si>
    <t>IMMINGHAM, UK</t>
  </si>
  <si>
    <t>19-21/06/23</t>
  </si>
  <si>
    <t>LAVERA, FRANCE</t>
  </si>
  <si>
    <t>ELANRA BALTIC</t>
  </si>
  <si>
    <t>17-19/06/23</t>
  </si>
  <si>
    <t>AMSTERDAM, NETHERLANDS</t>
  </si>
  <si>
    <t>STI SOHO</t>
  </si>
  <si>
    <t>HOUSTON, USA</t>
  </si>
  <si>
    <t>BEKS EBRU</t>
  </si>
  <si>
    <t>06-08/06/23</t>
  </si>
  <si>
    <t>MALTA</t>
  </si>
  <si>
    <t>STI BROADWAY</t>
  </si>
  <si>
    <t>10-12/06/23</t>
  </si>
  <si>
    <t>ANTWERP, BELGIUM</t>
  </si>
  <si>
    <t>PILTENE</t>
  </si>
  <si>
    <t>01-03/06/23</t>
  </si>
  <si>
    <t>13-15/06/23</t>
  </si>
  <si>
    <t>MONGSTAD, NORWAY</t>
  </si>
  <si>
    <t>28-30/05/23</t>
  </si>
  <si>
    <t>29-31/05/23</t>
  </si>
  <si>
    <t>EYRIE ENERGY/LEVENE ENERGY/BOVAS/DK GLOBAL</t>
  </si>
  <si>
    <t>P ALIKI</t>
  </si>
  <si>
    <t>CLEAROCEAN MARVEL</t>
  </si>
  <si>
    <t>PROJECT YEILD</t>
  </si>
  <si>
    <t>MURMANSK, RUSSIA</t>
  </si>
  <si>
    <t>ESTIA</t>
  </si>
  <si>
    <t>14-16/06/23</t>
  </si>
  <si>
    <t>NORSTAR INTREPID</t>
  </si>
  <si>
    <t>18-20/06/23</t>
  </si>
  <si>
    <t>GOLDEN DAHLIA</t>
  </si>
  <si>
    <t>16-18/06/23</t>
  </si>
  <si>
    <t>SOHAR, OMAN</t>
  </si>
  <si>
    <t>20-22/06/23</t>
  </si>
  <si>
    <t>28-30/06/23</t>
  </si>
  <si>
    <t>24-26/06/23</t>
  </si>
  <si>
    <t>FAIR BREEZE</t>
  </si>
  <si>
    <t>08-10/06/23</t>
  </si>
  <si>
    <t>27-29/05/23</t>
  </si>
  <si>
    <t>FAIR STAR</t>
  </si>
  <si>
    <t>MINERVA PISCES</t>
  </si>
  <si>
    <t>26-28/06/23</t>
  </si>
  <si>
    <t>15-17/06/23</t>
  </si>
  <si>
    <t>UST-LUGA, RUSSIA</t>
  </si>
  <si>
    <t>AEGEAN WAVE</t>
  </si>
  <si>
    <t>02-04/06/23</t>
  </si>
  <si>
    <t>04-06/06/23</t>
  </si>
  <si>
    <t>CAPE CAMDEN</t>
  </si>
  <si>
    <t>07-09/06/23</t>
  </si>
  <si>
    <t>NCC HUDA</t>
  </si>
  <si>
    <t>09-11/06/23</t>
  </si>
  <si>
    <t>BW COUGAR</t>
  </si>
  <si>
    <t>27-29/06/23</t>
  </si>
  <si>
    <t>VENTSPIS, LATVIA</t>
  </si>
  <si>
    <t>MERSEY</t>
  </si>
  <si>
    <t>25-27/06/23</t>
  </si>
  <si>
    <t>13-15/07/23</t>
  </si>
  <si>
    <t>SEA TIGER I</t>
  </si>
  <si>
    <t>24-26/07/23</t>
  </si>
  <si>
    <t>SCF ANGARA</t>
  </si>
  <si>
    <t>05-07/06/23</t>
  </si>
  <si>
    <t>07-09/07/23</t>
  </si>
  <si>
    <t>NOLDE</t>
  </si>
  <si>
    <t>19-21/07/23</t>
  </si>
  <si>
    <t>UOG IOANNIS V</t>
  </si>
  <si>
    <t>04-06/07/23</t>
  </si>
  <si>
    <t>ENERGY CENTAUR</t>
  </si>
  <si>
    <t>08-10/07/23</t>
  </si>
  <si>
    <t>STI ALEXIS</t>
  </si>
  <si>
    <t>26-28/07/23</t>
  </si>
  <si>
    <t>JAG SPARROW</t>
  </si>
  <si>
    <t>09-11/07/23</t>
  </si>
  <si>
    <t>EUROCHAMPION</t>
  </si>
  <si>
    <t>16-18/07/23</t>
  </si>
  <si>
    <t>ABILANI</t>
  </si>
  <si>
    <t>20-22/07/23</t>
  </si>
  <si>
    <t>STI BRONX</t>
  </si>
  <si>
    <t>12-14/07/23</t>
  </si>
  <si>
    <t>HUELVA, SPAIN</t>
  </si>
  <si>
    <t>IRINI</t>
  </si>
  <si>
    <t>27-29/07/23</t>
  </si>
  <si>
    <t>TORM ATLANTIC</t>
  </si>
  <si>
    <t>18-20/08/23</t>
  </si>
  <si>
    <t>SUNNY APATITE</t>
  </si>
  <si>
    <t>11-13/08/23</t>
  </si>
  <si>
    <t>CB ADRIATIC</t>
  </si>
  <si>
    <t>23-25/08/23</t>
  </si>
  <si>
    <t>LACERTA</t>
  </si>
  <si>
    <t>21-23/08/23</t>
  </si>
  <si>
    <t>24-26/08/23</t>
  </si>
  <si>
    <t>02-04/09/23</t>
  </si>
  <si>
    <t>REVERSE OUT ONLY</t>
  </si>
  <si>
    <t>STI MAGNETIC</t>
  </si>
  <si>
    <t>14-16/09/23</t>
  </si>
  <si>
    <t>KING PHILIPPOS</t>
  </si>
  <si>
    <t>27-29/09/23</t>
  </si>
  <si>
    <t>FUJAIRAH, UAE</t>
  </si>
  <si>
    <t>HAFNIA EXECUTIVE</t>
  </si>
  <si>
    <t>04-06/08/23</t>
  </si>
  <si>
    <t>NORSTAR INVICTUS</t>
  </si>
  <si>
    <t>10-12/08/23</t>
  </si>
  <si>
    <t>SERENO</t>
  </si>
  <si>
    <t>14-16/08/23</t>
  </si>
  <si>
    <t>HAFNIA ZAMBESI</t>
  </si>
  <si>
    <t>26-28/08/23</t>
  </si>
  <si>
    <t>MINERVA PACIFICA</t>
  </si>
  <si>
    <t>20-22/08/23</t>
  </si>
  <si>
    <t>LION S</t>
  </si>
  <si>
    <t>28-30/08/23</t>
  </si>
  <si>
    <t>OPL MALTA</t>
  </si>
  <si>
    <t>NORD STEADY</t>
  </si>
  <si>
    <t>08-10/08/23</t>
  </si>
  <si>
    <t>HISTRIA ATLAS</t>
  </si>
  <si>
    <t>02-04/08/23</t>
  </si>
  <si>
    <t>GRAND ACE5</t>
  </si>
  <si>
    <t>03-05/08/23</t>
  </si>
  <si>
    <t>PY SEPT-DEC 23</t>
  </si>
  <si>
    <t>VALUE ($)</t>
  </si>
  <si>
    <t>NPA DUES</t>
  </si>
  <si>
    <t>LATE DELIVERY PENALTY</t>
  </si>
  <si>
    <t>POSTED</t>
  </si>
  <si>
    <t>YET TO BE POSTED</t>
  </si>
  <si>
    <t>STI LAUREN</t>
  </si>
  <si>
    <t>04-06/10/23</t>
  </si>
  <si>
    <t>ALICIA</t>
  </si>
  <si>
    <t>07-09/10/23</t>
  </si>
  <si>
    <t>LUCKY TRADER</t>
  </si>
  <si>
    <t>01-03/11/23</t>
  </si>
  <si>
    <t>JAG</t>
  </si>
  <si>
    <t>07-09/11/23</t>
  </si>
  <si>
    <t>STI VENETO</t>
  </si>
  <si>
    <t>05-07/11/23</t>
  </si>
  <si>
    <t>STI CONDOTTI</t>
  </si>
  <si>
    <t>02-04/12/23</t>
  </si>
  <si>
    <t>ABLIANI</t>
  </si>
  <si>
    <t>11-13/12/23</t>
  </si>
  <si>
    <t xml:space="preserve">JAN_MAY DSDP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</si>
</sst>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#,##0.00_ ;[Red]\ \(#,##0.00\)"/>
    <numFmt numFmtId="165" formatCode="_-* #,##0.000_-;\-* #,##0.000_-;_-* &quot;-&quot;??_-;_-@_-"/>
    <numFmt numFmtId="166" formatCode="#,##0.000_ ;[Red]\ \(#,##0.000\)"/>
    <numFmt numFmtId="167" formatCode="0.000"/>
    <numFmt numFmtId="168" formatCode="_(* #,##0.00_);[Red]_(* \(#,##0.00\);_(* &quot;-&quot;??_);_(@_)"/>
    <numFmt numFmtId="169" formatCode="#,##0.000"/>
    <numFmt numFmtId="170" formatCode="_(* #,##0.00_);_(* \(#,##0.00\);_(* &quot;-&quot;??_);_(@_)"/>
    <numFmt numFmtId="171" formatCode="#,##0.000;[Red]#,##0.000"/>
    <numFmt numFmtId="172" formatCode="#,##0.000000000000;[Red]#,##0.000000000000"/>
    <numFmt numFmtId="173" formatCode="#,##0_ ;\-#,##0\ 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u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0" fontId="1" fillId="0" borderId="0" applyFont="0" applyFill="0" applyBorder="0" applyAlignment="0" applyProtection="0"/>
  </cellStyleXfs>
  <cellXfs count="285">
    <xf numFmtId="0" fontId="0" fillId="0" borderId="0" xfId="0"/>
    <xf numFmtId="43" fontId="2" fillId="0" borderId="2" xfId="2" applyFont="1" applyFill="1" applyBorder="1" applyAlignment="1">
      <alignment horizontal="left" vertical="center" wrapText="1"/>
    </xf>
    <xf numFmtId="168" fontId="3" fillId="0" borderId="4" xfId="2" applyNumberFormat="1" applyFont="1" applyFill="1" applyBorder="1"/>
    <xf numFmtId="168" fontId="3" fillId="0" borderId="7" xfId="2" applyNumberFormat="1" applyFont="1" applyFill="1" applyBorder="1"/>
    <xf numFmtId="168" fontId="3" fillId="0" borderId="2" xfId="2" applyNumberFormat="1" applyFont="1" applyFill="1" applyBorder="1"/>
    <xf numFmtId="168" fontId="3" fillId="0" borderId="9" xfId="2" applyNumberFormat="1" applyFont="1" applyFill="1" applyBorder="1"/>
    <xf numFmtId="2" fontId="3" fillId="0" borderId="7" xfId="2" applyNumberFormat="1" applyFont="1" applyFill="1" applyBorder="1"/>
    <xf numFmtId="2" fontId="3" fillId="0" borderId="9" xfId="2" applyNumberFormat="1" applyFont="1" applyFill="1" applyBorder="1"/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15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5" fontId="2" fillId="0" borderId="2" xfId="2" applyNumberFormat="1" applyFont="1" applyFill="1" applyBorder="1" applyAlignment="1">
      <alignment horizontal="center" vertical="center" wrapText="1"/>
    </xf>
    <xf numFmtId="43" fontId="2" fillId="0" borderId="2" xfId="2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center"/>
    </xf>
    <xf numFmtId="15" fontId="3" fillId="0" borderId="4" xfId="0" applyNumberFormat="1" applyFont="1" applyFill="1" applyBorder="1" applyAlignment="1">
      <alignment horizontal="center"/>
    </xf>
    <xf numFmtId="166" fontId="4" fillId="0" borderId="4" xfId="0" applyNumberFormat="1" applyFont="1" applyFill="1" applyBorder="1"/>
    <xf numFmtId="167" fontId="4" fillId="0" borderId="4" xfId="0" applyNumberFormat="1" applyFont="1" applyFill="1" applyBorder="1"/>
    <xf numFmtId="165" fontId="4" fillId="0" borderId="4" xfId="0" applyNumberFormat="1" applyFont="1" applyFill="1" applyBorder="1"/>
    <xf numFmtId="169" fontId="4" fillId="0" borderId="4" xfId="0" applyNumberFormat="1" applyFont="1" applyFill="1" applyBorder="1"/>
    <xf numFmtId="164" fontId="4" fillId="0" borderId="4" xfId="0" applyNumberFormat="1" applyFont="1" applyFill="1" applyBorder="1"/>
    <xf numFmtId="43" fontId="3" fillId="0" borderId="5" xfId="2" applyFont="1" applyFill="1" applyBorder="1" applyAlignment="1">
      <alignment horizontal="left"/>
    </xf>
    <xf numFmtId="17" fontId="3" fillId="0" borderId="7" xfId="0" applyNumberFormat="1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center"/>
    </xf>
    <xf numFmtId="15" fontId="3" fillId="0" borderId="7" xfId="0" applyNumberFormat="1" applyFont="1" applyFill="1" applyBorder="1" applyAlignment="1">
      <alignment horizontal="center"/>
    </xf>
    <xf numFmtId="166" fontId="4" fillId="0" borderId="7" xfId="0" applyNumberFormat="1" applyFont="1" applyFill="1" applyBorder="1"/>
    <xf numFmtId="167" fontId="4" fillId="0" borderId="7" xfId="0" applyNumberFormat="1" applyFont="1" applyFill="1" applyBorder="1"/>
    <xf numFmtId="165" fontId="4" fillId="0" borderId="7" xfId="0" applyNumberFormat="1" applyFont="1" applyFill="1" applyBorder="1"/>
    <xf numFmtId="169" fontId="4" fillId="0" borderId="7" xfId="0" applyNumberFormat="1" applyFont="1" applyFill="1" applyBorder="1"/>
    <xf numFmtId="164" fontId="4" fillId="0" borderId="7" xfId="0" applyNumberFormat="1" applyFont="1" applyFill="1" applyBorder="1"/>
    <xf numFmtId="43" fontId="3" fillId="0" borderId="7" xfId="2" applyFont="1" applyFill="1" applyBorder="1" applyAlignment="1">
      <alignment horizontal="left"/>
    </xf>
    <xf numFmtId="168" fontId="4" fillId="0" borderId="7" xfId="0" applyNumberFormat="1" applyFont="1" applyFill="1" applyBorder="1"/>
    <xf numFmtId="43" fontId="4" fillId="0" borderId="7" xfId="2" applyFont="1" applyFill="1" applyBorder="1"/>
    <xf numFmtId="17" fontId="3" fillId="0" borderId="9" xfId="0" applyNumberFormat="1" applyFont="1" applyFill="1" applyBorder="1" applyAlignment="1">
      <alignment horizontal="left"/>
    </xf>
    <xf numFmtId="15" fontId="3" fillId="0" borderId="9" xfId="0" applyNumberFormat="1" applyFont="1" applyFill="1" applyBorder="1" applyAlignment="1">
      <alignment horizontal="center"/>
    </xf>
    <xf numFmtId="169" fontId="4" fillId="0" borderId="9" xfId="0" applyNumberFormat="1" applyFont="1" applyFill="1" applyBorder="1"/>
    <xf numFmtId="43" fontId="4" fillId="0" borderId="9" xfId="2" applyFont="1" applyFill="1" applyBorder="1"/>
    <xf numFmtId="43" fontId="3" fillId="0" borderId="9" xfId="2" applyFont="1" applyFill="1" applyBorder="1" applyAlignment="1">
      <alignment horizontal="left"/>
    </xf>
    <xf numFmtId="17" fontId="3" fillId="0" borderId="11" xfId="0" applyNumberFormat="1" applyFont="1" applyFill="1" applyBorder="1" applyAlignment="1">
      <alignment horizontal="left"/>
    </xf>
    <xf numFmtId="15" fontId="3" fillId="0" borderId="11" xfId="0" applyNumberFormat="1" applyFont="1" applyFill="1" applyBorder="1" applyAlignment="1">
      <alignment horizontal="center"/>
    </xf>
    <xf numFmtId="169" fontId="4" fillId="0" borderId="11" xfId="0" applyNumberFormat="1" applyFont="1" applyFill="1" applyBorder="1"/>
    <xf numFmtId="2" fontId="3" fillId="0" borderId="11" xfId="2" applyNumberFormat="1" applyFont="1" applyFill="1" applyBorder="1"/>
    <xf numFmtId="43" fontId="4" fillId="0" borderId="11" xfId="2" applyFont="1" applyFill="1" applyBorder="1"/>
    <xf numFmtId="43" fontId="3" fillId="0" borderId="11" xfId="2" applyFont="1" applyFill="1" applyBorder="1" applyAlignment="1">
      <alignment horizontal="left"/>
    </xf>
    <xf numFmtId="17" fontId="3" fillId="0" borderId="2" xfId="0" applyNumberFormat="1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/>
    </xf>
    <xf numFmtId="15" fontId="3" fillId="0" borderId="2" xfId="0" applyNumberFormat="1" applyFont="1" applyFill="1" applyBorder="1" applyAlignment="1">
      <alignment horizontal="center"/>
    </xf>
    <xf numFmtId="166" fontId="4" fillId="0" borderId="2" xfId="0" applyNumberFormat="1" applyFont="1" applyFill="1" applyBorder="1"/>
    <xf numFmtId="169" fontId="4" fillId="0" borderId="2" xfId="0" applyNumberFormat="1" applyFont="1" applyFill="1" applyBorder="1"/>
    <xf numFmtId="164" fontId="4" fillId="0" borderId="2" xfId="0" applyNumberFormat="1" applyFont="1" applyFill="1" applyBorder="1"/>
    <xf numFmtId="43" fontId="3" fillId="0" borderId="2" xfId="2" applyFont="1" applyFill="1" applyBorder="1" applyAlignment="1">
      <alignment horizontal="left"/>
    </xf>
    <xf numFmtId="43" fontId="3" fillId="0" borderId="4" xfId="2" applyFont="1" applyFill="1" applyBorder="1" applyAlignment="1">
      <alignment horizontal="left"/>
    </xf>
    <xf numFmtId="17" fontId="3" fillId="0" borderId="7" xfId="0" applyNumberFormat="1" applyFont="1" applyFill="1" applyBorder="1" applyAlignment="1">
      <alignment horizontal="left" wrapText="1"/>
    </xf>
    <xf numFmtId="0" fontId="4" fillId="0" borderId="9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center"/>
    </xf>
    <xf numFmtId="166" fontId="4" fillId="0" borderId="9" xfId="0" applyNumberFormat="1" applyFont="1" applyFill="1" applyBorder="1"/>
    <xf numFmtId="164" fontId="4" fillId="0" borderId="9" xfId="0" applyNumberFormat="1" applyFont="1" applyFill="1" applyBorder="1"/>
    <xf numFmtId="43" fontId="4" fillId="0" borderId="10" xfId="0" applyNumberFormat="1" applyFont="1" applyFill="1" applyBorder="1"/>
    <xf numFmtId="43" fontId="4" fillId="0" borderId="0" xfId="0" applyNumberFormat="1" applyFont="1" applyFill="1"/>
    <xf numFmtId="0" fontId="4" fillId="0" borderId="0" xfId="0" applyFont="1" applyFill="1"/>
    <xf numFmtId="43" fontId="4" fillId="0" borderId="5" xfId="0" applyNumberFormat="1" applyFont="1" applyFill="1" applyBorder="1"/>
    <xf numFmtId="0" fontId="4" fillId="0" borderId="5" xfId="0" applyFont="1" applyFill="1" applyBorder="1"/>
    <xf numFmtId="0" fontId="4" fillId="0" borderId="10" xfId="0" applyFont="1" applyFill="1" applyBorder="1"/>
    <xf numFmtId="17" fontId="3" fillId="0" borderId="0" xfId="0" applyNumberFormat="1" applyFont="1" applyFill="1" applyAlignment="1">
      <alignment horizontal="left"/>
    </xf>
    <xf numFmtId="15" fontId="3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4" fontId="4" fillId="0" borderId="0" xfId="0" applyNumberFormat="1" applyFont="1" applyFill="1"/>
    <xf numFmtId="43" fontId="4" fillId="0" borderId="0" xfId="2" applyFont="1" applyFill="1"/>
    <xf numFmtId="164" fontId="4" fillId="0" borderId="0" xfId="0" applyNumberFormat="1" applyFont="1" applyFill="1"/>
    <xf numFmtId="43" fontId="4" fillId="0" borderId="0" xfId="2" applyFont="1" applyFill="1" applyAlignment="1">
      <alignment horizontal="left"/>
    </xf>
    <xf numFmtId="17" fontId="4" fillId="0" borderId="3" xfId="0" applyNumberFormat="1" applyFont="1" applyFill="1" applyBorder="1"/>
    <xf numFmtId="43" fontId="4" fillId="0" borderId="5" xfId="2" applyFont="1" applyFill="1" applyBorder="1"/>
    <xf numFmtId="17" fontId="4" fillId="0" borderId="6" xfId="0" applyNumberFormat="1" applyFont="1" applyFill="1" applyBorder="1"/>
    <xf numFmtId="43" fontId="4" fillId="0" borderId="0" xfId="2" applyFont="1" applyFill="1" applyBorder="1"/>
    <xf numFmtId="2" fontId="3" fillId="0" borderId="7" xfId="0" applyNumberFormat="1" applyFont="1" applyFill="1" applyBorder="1"/>
    <xf numFmtId="17" fontId="4" fillId="0" borderId="8" xfId="0" applyNumberFormat="1" applyFont="1" applyFill="1" applyBorder="1"/>
    <xf numFmtId="43" fontId="4" fillId="0" borderId="10" xfId="2" applyFont="1" applyFill="1" applyBorder="1"/>
    <xf numFmtId="17" fontId="4" fillId="0" borderId="0" xfId="0" applyNumberFormat="1" applyFont="1" applyFill="1"/>
    <xf numFmtId="0" fontId="4" fillId="0" borderId="11" xfId="0" applyFont="1" applyFill="1" applyBorder="1" applyAlignment="1">
      <alignment horizontal="left"/>
    </xf>
    <xf numFmtId="0" fontId="4" fillId="0" borderId="11" xfId="0" applyFont="1" applyFill="1" applyBorder="1" applyAlignment="1">
      <alignment horizontal="center"/>
    </xf>
    <xf numFmtId="166" fontId="4" fillId="0" borderId="11" xfId="0" applyNumberFormat="1" applyFont="1" applyFill="1" applyBorder="1"/>
    <xf numFmtId="164" fontId="4" fillId="0" borderId="11" xfId="0" applyNumberFormat="1" applyFont="1" applyFill="1" applyBorder="1"/>
    <xf numFmtId="43" fontId="4" fillId="0" borderId="2" xfId="2" applyFont="1" applyFill="1" applyBorder="1"/>
    <xf numFmtId="2" fontId="3" fillId="0" borderId="4" xfId="0" applyNumberFormat="1" applyFont="1" applyFill="1" applyBorder="1"/>
    <xf numFmtId="43" fontId="4" fillId="0" borderId="4" xfId="2" applyFont="1" applyFill="1" applyBorder="1"/>
    <xf numFmtId="2" fontId="3" fillId="0" borderId="11" xfId="0" applyNumberFormat="1" applyFont="1" applyFill="1" applyBorder="1"/>
    <xf numFmtId="0" fontId="4" fillId="0" borderId="7" xfId="0" applyFont="1" applyFill="1" applyBorder="1"/>
    <xf numFmtId="43" fontId="4" fillId="0" borderId="7" xfId="2" applyFont="1" applyFill="1" applyBorder="1" applyAlignment="1">
      <alignment horizontal="left"/>
    </xf>
    <xf numFmtId="166" fontId="4" fillId="0" borderId="0" xfId="0" applyNumberFormat="1" applyFont="1" applyFill="1"/>
    <xf numFmtId="169" fontId="4" fillId="0" borderId="0" xfId="0" applyNumberFormat="1" applyFont="1" applyFill="1"/>
    <xf numFmtId="43" fontId="4" fillId="0" borderId="0" xfId="1" applyFont="1" applyFill="1"/>
    <xf numFmtId="171" fontId="4" fillId="0" borderId="0" xfId="0" applyNumberFormat="1" applyFont="1" applyFill="1"/>
    <xf numFmtId="0" fontId="4" fillId="0" borderId="1" xfId="0" applyFont="1" applyFill="1" applyBorder="1" applyAlignment="1"/>
    <xf numFmtId="43" fontId="4" fillId="0" borderId="2" xfId="2" applyFont="1" applyFill="1" applyBorder="1" applyAlignment="1">
      <alignment horizontal="center" vertical="center" wrapText="1"/>
    </xf>
    <xf numFmtId="2" fontId="4" fillId="0" borderId="7" xfId="2" applyNumberFormat="1" applyFont="1" applyFill="1" applyBorder="1"/>
    <xf numFmtId="168" fontId="4" fillId="0" borderId="7" xfId="2" applyNumberFormat="1" applyFont="1" applyFill="1" applyBorder="1"/>
    <xf numFmtId="168" fontId="4" fillId="0" borderId="9" xfId="2" applyNumberFormat="1" applyFont="1" applyFill="1" applyBorder="1"/>
    <xf numFmtId="168" fontId="4" fillId="0" borderId="11" xfId="2" applyNumberFormat="1" applyFont="1" applyFill="1" applyBorder="1"/>
    <xf numFmtId="2" fontId="4" fillId="0" borderId="2" xfId="2" applyNumberFormat="1" applyFont="1" applyFill="1" applyBorder="1"/>
    <xf numFmtId="168" fontId="4" fillId="0" borderId="4" xfId="2" applyNumberFormat="1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15" fontId="4" fillId="0" borderId="2" xfId="0" applyNumberFormat="1" applyFont="1" applyFill="1" applyBorder="1" applyAlignment="1">
      <alignment horizontal="center" vertical="center" wrapText="1"/>
    </xf>
    <xf numFmtId="165" fontId="4" fillId="0" borderId="2" xfId="2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7" fontId="4" fillId="0" borderId="12" xfId="0" applyNumberFormat="1" applyFont="1" applyFill="1" applyBorder="1" applyAlignment="1">
      <alignment horizontal="center"/>
    </xf>
    <xf numFmtId="17" fontId="4" fillId="0" borderId="4" xfId="0" applyNumberFormat="1" applyFont="1" applyFill="1" applyBorder="1" applyAlignment="1">
      <alignment horizontal="left"/>
    </xf>
    <xf numFmtId="15" fontId="4" fillId="0" borderId="4" xfId="0" applyNumberFormat="1" applyFont="1" applyFill="1" applyBorder="1" applyAlignment="1">
      <alignment horizontal="center"/>
    </xf>
    <xf numFmtId="17" fontId="4" fillId="0" borderId="14" xfId="0" applyNumberFormat="1" applyFont="1" applyFill="1" applyBorder="1" applyAlignment="1">
      <alignment horizontal="center"/>
    </xf>
    <xf numFmtId="17" fontId="4" fillId="0" borderId="7" xfId="0" applyNumberFormat="1" applyFont="1" applyFill="1" applyBorder="1" applyAlignment="1">
      <alignment horizontal="left"/>
    </xf>
    <xf numFmtId="15" fontId="4" fillId="0" borderId="7" xfId="0" applyNumberFormat="1" applyFont="1" applyFill="1" applyBorder="1" applyAlignment="1">
      <alignment horizontal="center"/>
    </xf>
    <xf numFmtId="17" fontId="4" fillId="0" borderId="7" xfId="0" applyNumberFormat="1" applyFont="1" applyFill="1" applyBorder="1" applyAlignment="1">
      <alignment horizontal="left" wrapText="1"/>
    </xf>
    <xf numFmtId="17" fontId="4" fillId="0" borderId="16" xfId="0" applyNumberFormat="1" applyFont="1" applyFill="1" applyBorder="1" applyAlignment="1">
      <alignment horizontal="center"/>
    </xf>
    <xf numFmtId="17" fontId="4" fillId="0" borderId="9" xfId="0" applyNumberFormat="1" applyFont="1" applyFill="1" applyBorder="1" applyAlignment="1">
      <alignment horizontal="left"/>
    </xf>
    <xf numFmtId="15" fontId="4" fillId="0" borderId="9" xfId="0" applyNumberFormat="1" applyFont="1" applyFill="1" applyBorder="1" applyAlignment="1">
      <alignment horizontal="center"/>
    </xf>
    <xf numFmtId="17" fontId="4" fillId="0" borderId="11" xfId="0" applyNumberFormat="1" applyFont="1" applyFill="1" applyBorder="1" applyAlignment="1">
      <alignment horizontal="center"/>
    </xf>
    <xf numFmtId="17" fontId="4" fillId="0" borderId="11" xfId="0" applyNumberFormat="1" applyFont="1" applyFill="1" applyBorder="1" applyAlignment="1">
      <alignment horizontal="left"/>
    </xf>
    <xf numFmtId="15" fontId="4" fillId="0" borderId="11" xfId="0" applyNumberFormat="1" applyFont="1" applyFill="1" applyBorder="1" applyAlignment="1">
      <alignment horizontal="center"/>
    </xf>
    <xf numFmtId="17" fontId="4" fillId="0" borderId="7" xfId="0" applyNumberFormat="1" applyFont="1" applyFill="1" applyBorder="1" applyAlignment="1">
      <alignment horizontal="center"/>
    </xf>
    <xf numFmtId="17" fontId="4" fillId="0" borderId="2" xfId="0" applyNumberFormat="1" applyFont="1" applyFill="1" applyBorder="1" applyAlignment="1">
      <alignment horizontal="center"/>
    </xf>
    <xf numFmtId="17" fontId="4" fillId="0" borderId="2" xfId="0" applyNumberFormat="1" applyFont="1" applyFill="1" applyBorder="1" applyAlignment="1">
      <alignment horizontal="left"/>
    </xf>
    <xf numFmtId="15" fontId="4" fillId="0" borderId="2" xfId="0" applyNumberFormat="1" applyFont="1" applyFill="1" applyBorder="1" applyAlignment="1">
      <alignment horizontal="center"/>
    </xf>
    <xf numFmtId="0" fontId="4" fillId="0" borderId="15" xfId="0" applyFont="1" applyFill="1" applyBorder="1"/>
    <xf numFmtId="2" fontId="4" fillId="0" borderId="9" xfId="2" applyNumberFormat="1" applyFont="1" applyFill="1" applyBorder="1"/>
    <xf numFmtId="168" fontId="4" fillId="0" borderId="2" xfId="2" applyNumberFormat="1" applyFont="1" applyFill="1" applyBorder="1"/>
    <xf numFmtId="17" fontId="7" fillId="0" borderId="7" xfId="0" applyNumberFormat="1" applyFont="1" applyFill="1" applyBorder="1" applyAlignment="1">
      <alignment horizontal="center"/>
    </xf>
    <xf numFmtId="0" fontId="4" fillId="0" borderId="0" xfId="0" applyFont="1" applyFill="1" applyAlignment="1">
      <alignment wrapText="1"/>
    </xf>
    <xf numFmtId="43" fontId="4" fillId="0" borderId="13" xfId="0" applyNumberFormat="1" applyFont="1" applyFill="1" applyBorder="1"/>
    <xf numFmtId="0" fontId="4" fillId="0" borderId="17" xfId="0" applyFont="1" applyFill="1" applyBorder="1"/>
    <xf numFmtId="0" fontId="4" fillId="0" borderId="11" xfId="0" applyFont="1" applyFill="1" applyBorder="1"/>
    <xf numFmtId="2" fontId="4" fillId="0" borderId="7" xfId="0" applyNumberFormat="1" applyFont="1" applyFill="1" applyBorder="1"/>
    <xf numFmtId="0" fontId="4" fillId="0" borderId="2" xfId="0" applyFont="1" applyFill="1" applyBorder="1"/>
    <xf numFmtId="0" fontId="4" fillId="0" borderId="13" xfId="0" applyFont="1" applyFill="1" applyBorder="1"/>
    <xf numFmtId="166" fontId="4" fillId="0" borderId="7" xfId="0" applyNumberFormat="1" applyFont="1" applyFill="1" applyBorder="1" applyAlignment="1">
      <alignment horizontal="right"/>
    </xf>
    <xf numFmtId="4" fontId="4" fillId="0" borderId="7" xfId="0" applyNumberFormat="1" applyFont="1" applyFill="1" applyBorder="1"/>
    <xf numFmtId="171" fontId="4" fillId="0" borderId="7" xfId="0" applyNumberFormat="1" applyFont="1" applyFill="1" applyBorder="1"/>
    <xf numFmtId="0" fontId="4" fillId="0" borderId="7" xfId="0" applyFont="1" applyFill="1" applyBorder="1" applyAlignment="1"/>
    <xf numFmtId="2" fontId="9" fillId="0" borderId="7" xfId="2" applyNumberFormat="1" applyFont="1" applyFill="1" applyBorder="1"/>
    <xf numFmtId="168" fontId="9" fillId="0" borderId="7" xfId="2" applyNumberFormat="1" applyFont="1" applyFill="1" applyBorder="1"/>
    <xf numFmtId="173" fontId="9" fillId="0" borderId="7" xfId="3" applyNumberFormat="1" applyFont="1" applyFill="1" applyBorder="1" applyAlignment="1">
      <alignment horizontal="left" wrapText="1"/>
    </xf>
    <xf numFmtId="165" fontId="9" fillId="0" borderId="7" xfId="3" applyNumberFormat="1" applyFont="1" applyFill="1" applyBorder="1" applyAlignment="1">
      <alignment horizontal="center"/>
    </xf>
    <xf numFmtId="43" fontId="9" fillId="0" borderId="7" xfId="3" applyFont="1" applyFill="1" applyBorder="1"/>
    <xf numFmtId="165" fontId="9" fillId="0" borderId="7" xfId="3" applyNumberFormat="1" applyFont="1" applyFill="1" applyBorder="1"/>
    <xf numFmtId="168" fontId="9" fillId="0" borderId="7" xfId="3" applyNumberFormat="1" applyFont="1" applyFill="1" applyBorder="1"/>
    <xf numFmtId="173" fontId="9" fillId="2" borderId="7" xfId="3" applyNumberFormat="1" applyFont="1" applyFill="1" applyBorder="1" applyAlignment="1">
      <alignment horizontal="center"/>
    </xf>
    <xf numFmtId="173" fontId="9" fillId="0" borderId="7" xfId="5" applyNumberFormat="1" applyFont="1" applyFill="1" applyBorder="1" applyAlignment="1">
      <alignment horizontal="left" wrapText="1"/>
    </xf>
    <xf numFmtId="165" fontId="9" fillId="0" borderId="7" xfId="5" applyNumberFormat="1" applyFont="1" applyFill="1" applyBorder="1" applyAlignment="1">
      <alignment horizontal="center"/>
    </xf>
    <xf numFmtId="170" fontId="9" fillId="0" borderId="7" xfId="5" applyFont="1" applyFill="1" applyBorder="1"/>
    <xf numFmtId="165" fontId="9" fillId="0" borderId="7" xfId="5" applyNumberFormat="1" applyFont="1" applyFill="1" applyBorder="1"/>
    <xf numFmtId="168" fontId="9" fillId="0" borderId="7" xfId="5" applyNumberFormat="1" applyFont="1" applyFill="1" applyBorder="1"/>
    <xf numFmtId="14" fontId="4" fillId="0" borderId="0" xfId="0" applyNumberFormat="1" applyFont="1" applyFill="1"/>
    <xf numFmtId="0" fontId="9" fillId="0" borderId="7" xfId="4" applyFont="1" applyFill="1" applyBorder="1" applyAlignment="1">
      <alignment horizontal="left" wrapText="1"/>
    </xf>
    <xf numFmtId="0" fontId="9" fillId="0" borderId="7" xfId="4" applyFont="1" applyFill="1" applyBorder="1" applyAlignment="1">
      <alignment horizontal="center"/>
    </xf>
    <xf numFmtId="15" fontId="9" fillId="0" borderId="7" xfId="4" applyNumberFormat="1" applyFont="1" applyFill="1" applyBorder="1" applyAlignment="1">
      <alignment horizontal="center"/>
    </xf>
    <xf numFmtId="14" fontId="9" fillId="0" borderId="7" xfId="4" applyNumberFormat="1" applyFont="1" applyFill="1" applyBorder="1" applyAlignment="1">
      <alignment horizontal="center"/>
    </xf>
    <xf numFmtId="15" fontId="9" fillId="0" borderId="7" xfId="4" applyNumberFormat="1" applyFont="1" applyFill="1" applyBorder="1"/>
    <xf numFmtId="170" fontId="9" fillId="0" borderId="7" xfId="4" applyNumberFormat="1" applyFont="1" applyFill="1" applyBorder="1"/>
    <xf numFmtId="0" fontId="9" fillId="0" borderId="7" xfId="4" applyFont="1" applyFill="1" applyBorder="1" applyAlignment="1">
      <alignment wrapText="1"/>
    </xf>
    <xf numFmtId="0" fontId="10" fillId="0" borderId="0" xfId="0" applyFont="1" applyFill="1"/>
    <xf numFmtId="0" fontId="10" fillId="0" borderId="7" xfId="0" applyFont="1" applyFill="1" applyBorder="1" applyAlignment="1">
      <alignment horizontal="left"/>
    </xf>
    <xf numFmtId="0" fontId="10" fillId="0" borderId="7" xfId="0" applyFont="1" applyFill="1" applyBorder="1"/>
    <xf numFmtId="14" fontId="10" fillId="0" borderId="7" xfId="0" applyNumberFormat="1" applyFont="1" applyFill="1" applyBorder="1"/>
    <xf numFmtId="165" fontId="10" fillId="0" borderId="7" xfId="0" applyNumberFormat="1" applyFont="1" applyFill="1" applyBorder="1"/>
    <xf numFmtId="0" fontId="10" fillId="0" borderId="7" xfId="0" applyFont="1" applyFill="1" applyBorder="1" applyAlignment="1">
      <alignment wrapText="1"/>
    </xf>
    <xf numFmtId="170" fontId="9" fillId="0" borderId="7" xfId="5" applyFont="1" applyFill="1" applyBorder="1" applyAlignment="1">
      <alignment horizontal="left" vertical="center" wrapText="1"/>
    </xf>
    <xf numFmtId="0" fontId="9" fillId="0" borderId="7" xfId="4" applyFont="1" applyFill="1" applyBorder="1" applyAlignment="1">
      <alignment horizontal="center" vertical="center"/>
    </xf>
    <xf numFmtId="0" fontId="9" fillId="0" borderId="7" xfId="4" applyFont="1" applyFill="1" applyBorder="1" applyAlignment="1">
      <alignment horizontal="center" vertical="center" wrapText="1"/>
    </xf>
    <xf numFmtId="15" fontId="9" fillId="0" borderId="7" xfId="4" applyNumberFormat="1" applyFont="1" applyFill="1" applyBorder="1" applyAlignment="1">
      <alignment horizontal="center" vertical="center" wrapText="1"/>
    </xf>
    <xf numFmtId="14" fontId="9" fillId="0" borderId="7" xfId="4" applyNumberFormat="1" applyFont="1" applyFill="1" applyBorder="1" applyAlignment="1">
      <alignment horizontal="center" vertical="center" wrapText="1"/>
    </xf>
    <xf numFmtId="165" fontId="9" fillId="0" borderId="7" xfId="5" applyNumberFormat="1" applyFont="1" applyFill="1" applyBorder="1" applyAlignment="1">
      <alignment horizontal="center" vertical="center" wrapText="1"/>
    </xf>
    <xf numFmtId="165" fontId="9" fillId="0" borderId="7" xfId="3" applyNumberFormat="1" applyFont="1" applyFill="1" applyBorder="1" applyAlignment="1">
      <alignment horizontal="center" vertical="center" wrapText="1"/>
    </xf>
    <xf numFmtId="165" fontId="9" fillId="0" borderId="7" xfId="5" applyNumberFormat="1" applyFont="1" applyFill="1" applyBorder="1" applyAlignment="1">
      <alignment horizontal="center" vertical="center" wrapText="1"/>
    </xf>
    <xf numFmtId="14" fontId="9" fillId="0" borderId="7" xfId="4" applyNumberFormat="1" applyFont="1" applyFill="1" applyBorder="1" applyAlignment="1">
      <alignment horizontal="center" vertical="center" wrapText="1"/>
    </xf>
    <xf numFmtId="168" fontId="9" fillId="0" borderId="7" xfId="4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0" fontId="9" fillId="0" borderId="0" xfId="0" applyFont="1" applyFill="1" applyAlignment="1">
      <alignment horizontal="left"/>
    </xf>
    <xf numFmtId="0" fontId="9" fillId="0" borderId="7" xfId="0" applyFont="1" applyFill="1" applyBorder="1"/>
    <xf numFmtId="0" fontId="9" fillId="0" borderId="7" xfId="0" applyFont="1" applyFill="1" applyBorder="1" applyAlignment="1">
      <alignment horizontal="left"/>
    </xf>
    <xf numFmtId="0" fontId="9" fillId="2" borderId="0" xfId="0" applyFont="1" applyFill="1"/>
    <xf numFmtId="0" fontId="11" fillId="2" borderId="0" xfId="0" applyFont="1" applyFill="1"/>
    <xf numFmtId="0" fontId="9" fillId="2" borderId="0" xfId="0" applyFont="1" applyFill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9" fillId="2" borderId="0" xfId="0" applyNumberFormat="1" applyFont="1" applyFill="1"/>
    <xf numFmtId="0" fontId="9" fillId="2" borderId="0" xfId="0" applyFont="1" applyFill="1" applyAlignment="1">
      <alignment wrapText="1"/>
    </xf>
    <xf numFmtId="43" fontId="9" fillId="2" borderId="11" xfId="3" applyFont="1" applyFill="1" applyBorder="1" applyAlignment="1">
      <alignment horizontal="center" vertical="center" wrapText="1"/>
    </xf>
    <xf numFmtId="43" fontId="9" fillId="2" borderId="11" xfId="3" applyFont="1" applyFill="1" applyBorder="1" applyAlignment="1">
      <alignment horizontal="left" vertical="center" wrapText="1"/>
    </xf>
    <xf numFmtId="1" fontId="9" fillId="2" borderId="11" xfId="3" applyNumberFormat="1" applyFont="1" applyFill="1" applyBorder="1" applyAlignment="1">
      <alignment horizontal="left" vertical="center" wrapText="1"/>
    </xf>
    <xf numFmtId="0" fontId="9" fillId="2" borderId="11" xfId="4" applyFont="1" applyFill="1" applyBorder="1" applyAlignment="1">
      <alignment horizontal="center" vertical="center"/>
    </xf>
    <xf numFmtId="0" fontId="9" fillId="2" borderId="11" xfId="4" applyFont="1" applyFill="1" applyBorder="1" applyAlignment="1">
      <alignment horizontal="center" vertical="center" wrapText="1"/>
    </xf>
    <xf numFmtId="15" fontId="9" fillId="2" borderId="11" xfId="4" applyNumberFormat="1" applyFont="1" applyFill="1" applyBorder="1" applyAlignment="1">
      <alignment horizontal="center" vertical="center" wrapText="1"/>
    </xf>
    <xf numFmtId="14" fontId="9" fillId="2" borderId="11" xfId="4" applyNumberFormat="1" applyFont="1" applyFill="1" applyBorder="1" applyAlignment="1">
      <alignment horizontal="center" vertical="center" wrapText="1"/>
    </xf>
    <xf numFmtId="165" fontId="9" fillId="2" borderId="11" xfId="3" applyNumberFormat="1" applyFont="1" applyFill="1" applyBorder="1" applyAlignment="1">
      <alignment horizontal="center" vertical="center" wrapText="1"/>
    </xf>
    <xf numFmtId="14" fontId="9" fillId="2" borderId="21" xfId="4" applyNumberFormat="1" applyFont="1" applyFill="1" applyBorder="1" applyAlignment="1">
      <alignment horizontal="center" vertical="center" wrapText="1"/>
    </xf>
    <xf numFmtId="165" fontId="9" fillId="2" borderId="21" xfId="3" applyNumberFormat="1" applyFont="1" applyFill="1" applyBorder="1" applyAlignment="1">
      <alignment horizontal="center" vertical="center" wrapText="1"/>
    </xf>
    <xf numFmtId="165" fontId="9" fillId="2" borderId="22" xfId="3" applyNumberFormat="1" applyFont="1" applyFill="1" applyBorder="1" applyAlignment="1">
      <alignment horizontal="center" vertical="center" wrapText="1"/>
    </xf>
    <xf numFmtId="14" fontId="9" fillId="2" borderId="21" xfId="4" applyNumberFormat="1" applyFont="1" applyFill="1" applyBorder="1" applyAlignment="1">
      <alignment horizontal="center" vertical="center" wrapText="1"/>
    </xf>
    <xf numFmtId="14" fontId="9" fillId="2" borderId="22" xfId="4" applyNumberFormat="1" applyFont="1" applyFill="1" applyBorder="1" applyAlignment="1">
      <alignment horizontal="center" vertical="center" wrapText="1"/>
    </xf>
    <xf numFmtId="168" fontId="9" fillId="2" borderId="21" xfId="4" applyNumberFormat="1" applyFont="1" applyFill="1" applyBorder="1" applyAlignment="1">
      <alignment horizontal="center" vertical="center" wrapText="1"/>
    </xf>
    <xf numFmtId="0" fontId="9" fillId="2" borderId="7" xfId="0" applyFont="1" applyFill="1" applyBorder="1"/>
    <xf numFmtId="165" fontId="9" fillId="2" borderId="21" xfId="3" applyNumberFormat="1" applyFont="1" applyFill="1" applyBorder="1" applyAlignment="1">
      <alignment horizontal="center" vertical="center" wrapText="1"/>
    </xf>
    <xf numFmtId="165" fontId="9" fillId="2" borderId="22" xfId="3" applyNumberFormat="1" applyFont="1" applyFill="1" applyBorder="1" applyAlignment="1">
      <alignment horizontal="center" vertical="center" wrapText="1"/>
    </xf>
    <xf numFmtId="165" fontId="9" fillId="2" borderId="1" xfId="3" applyNumberFormat="1" applyFont="1" applyFill="1" applyBorder="1" applyAlignment="1">
      <alignment horizontal="center" vertical="center" wrapText="1"/>
    </xf>
    <xf numFmtId="17" fontId="9" fillId="2" borderId="0" xfId="0" applyNumberFormat="1" applyFont="1" applyFill="1"/>
    <xf numFmtId="173" fontId="9" fillId="2" borderId="7" xfId="3" applyNumberFormat="1" applyFont="1" applyFill="1" applyBorder="1" applyAlignment="1">
      <alignment horizontal="left" wrapText="1"/>
    </xf>
    <xf numFmtId="0" fontId="9" fillId="2" borderId="7" xfId="0" applyFont="1" applyFill="1" applyBorder="1" applyAlignment="1">
      <alignment horizontal="left"/>
    </xf>
    <xf numFmtId="0" fontId="9" fillId="2" borderId="7" xfId="4" applyFont="1" applyFill="1" applyBorder="1" applyAlignment="1">
      <alignment horizontal="left" wrapText="1"/>
    </xf>
    <xf numFmtId="0" fontId="9" fillId="2" borderId="7" xfId="4" quotePrefix="1" applyFont="1" applyFill="1" applyBorder="1" applyAlignment="1">
      <alignment horizontal="left" wrapText="1"/>
    </xf>
    <xf numFmtId="0" fontId="9" fillId="2" borderId="7" xfId="4" applyFont="1" applyFill="1" applyBorder="1" applyAlignment="1">
      <alignment horizontal="center"/>
    </xf>
    <xf numFmtId="15" fontId="9" fillId="2" borderId="7" xfId="4" applyNumberFormat="1" applyFont="1" applyFill="1" applyBorder="1" applyAlignment="1">
      <alignment horizontal="center"/>
    </xf>
    <xf numFmtId="14" fontId="9" fillId="2" borderId="7" xfId="4" applyNumberFormat="1" applyFont="1" applyFill="1" applyBorder="1" applyAlignment="1">
      <alignment horizontal="center"/>
    </xf>
    <xf numFmtId="15" fontId="9" fillId="2" borderId="7" xfId="4" applyNumberFormat="1" applyFont="1" applyFill="1" applyBorder="1"/>
    <xf numFmtId="165" fontId="9" fillId="2" borderId="7" xfId="3" applyNumberFormat="1" applyFont="1" applyFill="1" applyBorder="1" applyAlignment="1">
      <alignment horizontal="center"/>
    </xf>
    <xf numFmtId="43" fontId="9" fillId="2" borderId="7" xfId="3" applyFont="1" applyFill="1" applyBorder="1"/>
    <xf numFmtId="165" fontId="9" fillId="2" borderId="7" xfId="3" applyNumberFormat="1" applyFont="1" applyFill="1" applyBorder="1"/>
    <xf numFmtId="168" fontId="9" fillId="2" borderId="7" xfId="3" applyNumberFormat="1" applyFont="1" applyFill="1" applyBorder="1"/>
    <xf numFmtId="43" fontId="9" fillId="2" borderId="7" xfId="4" applyNumberFormat="1" applyFont="1" applyFill="1" applyBorder="1"/>
    <xf numFmtId="43" fontId="9" fillId="2" borderId="18" xfId="3" applyFont="1" applyFill="1" applyBorder="1"/>
    <xf numFmtId="0" fontId="9" fillId="2" borderId="18" xfId="4" applyFont="1" applyFill="1" applyBorder="1" applyAlignment="1">
      <alignment wrapText="1"/>
    </xf>
    <xf numFmtId="1" fontId="9" fillId="2" borderId="7" xfId="3" applyNumberFormat="1" applyFont="1" applyFill="1" applyBorder="1" applyAlignment="1">
      <alignment horizontal="left" wrapText="1"/>
    </xf>
    <xf numFmtId="0" fontId="10" fillId="2" borderId="0" xfId="0" applyFont="1" applyFill="1"/>
    <xf numFmtId="0" fontId="10" fillId="2" borderId="7" xfId="0" applyFont="1" applyFill="1" applyBorder="1"/>
    <xf numFmtId="0" fontId="10" fillId="2" borderId="7" xfId="0" applyFont="1" applyFill="1" applyBorder="1" applyAlignment="1">
      <alignment horizontal="left"/>
    </xf>
    <xf numFmtId="1" fontId="10" fillId="2" borderId="7" xfId="0" applyNumberFormat="1" applyFont="1" applyFill="1" applyBorder="1" applyAlignment="1">
      <alignment horizontal="left"/>
    </xf>
    <xf numFmtId="14" fontId="10" fillId="2" borderId="7" xfId="0" applyNumberFormat="1" applyFont="1" applyFill="1" applyBorder="1"/>
    <xf numFmtId="165" fontId="10" fillId="2" borderId="7" xfId="0" applyNumberFormat="1" applyFont="1" applyFill="1" applyBorder="1"/>
    <xf numFmtId="43" fontId="10" fillId="2" borderId="7" xfId="0" applyNumberFormat="1" applyFont="1" applyFill="1" applyBorder="1"/>
    <xf numFmtId="0" fontId="10" fillId="2" borderId="18" xfId="0" applyFont="1" applyFill="1" applyBorder="1" applyAlignment="1">
      <alignment wrapText="1"/>
    </xf>
    <xf numFmtId="43" fontId="9" fillId="2" borderId="0" xfId="0" applyNumberFormat="1" applyFont="1" applyFill="1"/>
    <xf numFmtId="168" fontId="8" fillId="0" borderId="7" xfId="2" applyNumberFormat="1" applyFont="1" applyFill="1" applyBorder="1"/>
    <xf numFmtId="0" fontId="8" fillId="0" borderId="0" xfId="0" applyFont="1" applyFill="1"/>
    <xf numFmtId="0" fontId="9" fillId="0" borderId="0" xfId="0" applyFont="1" applyFill="1" applyAlignment="1">
      <alignment horizontal="center"/>
    </xf>
    <xf numFmtId="43" fontId="9" fillId="0" borderId="0" xfId="2" applyFont="1" applyFill="1"/>
    <xf numFmtId="4" fontId="9" fillId="0" borderId="0" xfId="0" applyNumberFormat="1" applyFont="1" applyFill="1"/>
    <xf numFmtId="164" fontId="9" fillId="0" borderId="0" xfId="0" applyNumberFormat="1" applyFont="1" applyFill="1"/>
    <xf numFmtId="1" fontId="9" fillId="0" borderId="0" xfId="0" applyNumberFormat="1" applyFont="1" applyFill="1"/>
    <xf numFmtId="43" fontId="9" fillId="0" borderId="0" xfId="2" applyFont="1" applyFill="1" applyAlignment="1">
      <alignment horizontal="center"/>
    </xf>
    <xf numFmtId="0" fontId="9" fillId="0" borderId="18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/>
    </xf>
    <xf numFmtId="15" fontId="8" fillId="0" borderId="7" xfId="0" applyNumberFormat="1" applyFont="1" applyFill="1" applyBorder="1" applyAlignment="1">
      <alignment horizontal="center" vertical="center" wrapText="1"/>
    </xf>
    <xf numFmtId="165" fontId="8" fillId="0" borderId="7" xfId="2" applyNumberFormat="1" applyFont="1" applyFill="1" applyBorder="1" applyAlignment="1">
      <alignment horizontal="center" vertical="center" wrapText="1"/>
    </xf>
    <xf numFmtId="43" fontId="8" fillId="0" borderId="7" xfId="2" applyFont="1" applyFill="1" applyBorder="1" applyAlignment="1">
      <alignment horizontal="center" vertical="center" wrapText="1"/>
    </xf>
    <xf numFmtId="164" fontId="8" fillId="0" borderId="7" xfId="0" applyNumberFormat="1" applyFont="1" applyFill="1" applyBorder="1" applyAlignment="1">
      <alignment horizontal="center" vertical="center" wrapText="1"/>
    </xf>
    <xf numFmtId="1" fontId="8" fillId="0" borderId="7" xfId="0" applyNumberFormat="1" applyFont="1" applyFill="1" applyBorder="1" applyAlignment="1">
      <alignment horizontal="center" vertical="center" wrapText="1"/>
    </xf>
    <xf numFmtId="43" fontId="8" fillId="0" borderId="18" xfId="2" applyFont="1" applyFill="1" applyBorder="1" applyAlignment="1">
      <alignment horizontal="center" vertical="center" wrapText="1"/>
    </xf>
    <xf numFmtId="43" fontId="8" fillId="0" borderId="20" xfId="2" applyFont="1" applyFill="1" applyBorder="1" applyAlignment="1">
      <alignment horizontal="center" vertical="center" wrapText="1"/>
    </xf>
    <xf numFmtId="17" fontId="9" fillId="0" borderId="7" xfId="0" applyNumberFormat="1" applyFont="1" applyFill="1" applyBorder="1" applyAlignment="1">
      <alignment horizontal="center"/>
    </xf>
    <xf numFmtId="0" fontId="9" fillId="0" borderId="7" xfId="0" quotePrefix="1" applyFont="1" applyFill="1" applyBorder="1" applyAlignment="1">
      <alignment horizontal="left"/>
    </xf>
    <xf numFmtId="17" fontId="9" fillId="0" borderId="7" xfId="0" applyNumberFormat="1" applyFont="1" applyFill="1" applyBorder="1" applyAlignment="1">
      <alignment horizontal="left"/>
    </xf>
    <xf numFmtId="15" fontId="9" fillId="0" borderId="7" xfId="0" applyNumberFormat="1" applyFont="1" applyFill="1" applyBorder="1" applyAlignment="1">
      <alignment horizontal="center"/>
    </xf>
    <xf numFmtId="166" fontId="9" fillId="0" borderId="7" xfId="0" applyNumberFormat="1" applyFont="1" applyFill="1" applyBorder="1"/>
    <xf numFmtId="43" fontId="9" fillId="0" borderId="7" xfId="2" applyFont="1" applyFill="1" applyBorder="1"/>
    <xf numFmtId="169" fontId="9" fillId="0" borderId="7" xfId="0" applyNumberFormat="1" applyFont="1" applyFill="1" applyBorder="1"/>
    <xf numFmtId="164" fontId="9" fillId="0" borderId="7" xfId="0" applyNumberFormat="1" applyFont="1" applyFill="1" applyBorder="1"/>
    <xf numFmtId="1" fontId="9" fillId="0" borderId="7" xfId="0" applyNumberFormat="1" applyFont="1" applyFill="1" applyBorder="1"/>
    <xf numFmtId="43" fontId="9" fillId="0" borderId="7" xfId="2" applyFont="1" applyFill="1" applyBorder="1" applyAlignment="1">
      <alignment horizontal="center"/>
    </xf>
    <xf numFmtId="172" fontId="9" fillId="0" borderId="0" xfId="0" applyNumberFormat="1" applyFont="1" applyFill="1"/>
    <xf numFmtId="0" fontId="9" fillId="0" borderId="7" xfId="0" applyFont="1" applyFill="1" applyBorder="1" applyAlignment="1">
      <alignment horizontal="center"/>
    </xf>
    <xf numFmtId="2" fontId="9" fillId="0" borderId="7" xfId="0" applyNumberFormat="1" applyFont="1" applyFill="1" applyBorder="1"/>
    <xf numFmtId="43" fontId="9" fillId="0" borderId="0" xfId="2" applyFont="1" applyFill="1" applyBorder="1"/>
    <xf numFmtId="43" fontId="9" fillId="0" borderId="0" xfId="2" applyFont="1" applyFill="1" applyBorder="1" applyAlignment="1">
      <alignment horizontal="center"/>
    </xf>
    <xf numFmtId="0" fontId="8" fillId="0" borderId="7" xfId="0" applyFont="1" applyFill="1" applyBorder="1"/>
    <xf numFmtId="17" fontId="8" fillId="0" borderId="7" xfId="0" applyNumberFormat="1" applyFont="1" applyFill="1" applyBorder="1" applyAlignment="1">
      <alignment horizontal="center"/>
    </xf>
    <xf numFmtId="0" fontId="8" fillId="0" borderId="7" xfId="0" applyFont="1" applyFill="1" applyBorder="1" applyAlignment="1">
      <alignment horizontal="left"/>
    </xf>
    <xf numFmtId="17" fontId="8" fillId="0" borderId="7" xfId="0" applyNumberFormat="1" applyFont="1" applyFill="1" applyBorder="1" applyAlignment="1">
      <alignment horizontal="left"/>
    </xf>
    <xf numFmtId="0" fontId="8" fillId="0" borderId="7" xfId="0" applyFont="1" applyFill="1" applyBorder="1" applyAlignment="1">
      <alignment horizontal="center"/>
    </xf>
    <xf numFmtId="15" fontId="8" fillId="0" borderId="7" xfId="0" applyNumberFormat="1" applyFont="1" applyFill="1" applyBorder="1" applyAlignment="1">
      <alignment horizontal="center"/>
    </xf>
    <xf numFmtId="164" fontId="8" fillId="0" borderId="7" xfId="0" applyNumberFormat="1" applyFont="1" applyFill="1" applyBorder="1"/>
    <xf numFmtId="169" fontId="8" fillId="0" borderId="7" xfId="0" applyNumberFormat="1" applyFont="1" applyFill="1" applyBorder="1"/>
    <xf numFmtId="43" fontId="8" fillId="0" borderId="7" xfId="2" applyFont="1" applyFill="1" applyBorder="1"/>
    <xf numFmtId="1" fontId="8" fillId="0" borderId="7" xfId="0" applyNumberFormat="1" applyFont="1" applyFill="1" applyBorder="1"/>
    <xf numFmtId="172" fontId="8" fillId="0" borderId="0" xfId="0" applyNumberFormat="1" applyFont="1" applyFill="1"/>
    <xf numFmtId="17" fontId="9" fillId="0" borderId="0" xfId="0" applyNumberFormat="1" applyFont="1" applyFill="1" applyAlignment="1">
      <alignment horizontal="center"/>
    </xf>
    <xf numFmtId="166" fontId="9" fillId="0" borderId="0" xfId="0" applyNumberFormat="1" applyFont="1" applyFill="1"/>
    <xf numFmtId="168" fontId="9" fillId="0" borderId="0" xfId="0" applyNumberFormat="1" applyFont="1" applyFill="1"/>
    <xf numFmtId="169" fontId="9" fillId="0" borderId="0" xfId="0" applyNumberFormat="1" applyFont="1" applyFill="1"/>
  </cellXfs>
  <cellStyles count="6">
    <cellStyle name="Comma" xfId="1" builtinId="3"/>
    <cellStyle name="Comma 2" xfId="2" xr:uid="{E90A1C95-942A-47B6-BDD5-47FC55CA900C}"/>
    <cellStyle name="Comma 2 6 2" xfId="3" xr:uid="{588993CA-051A-447E-8D17-0C26CFAFA631}"/>
    <cellStyle name="Comma 2 6 2 2" xfId="5" xr:uid="{E5DA777D-6E95-4A5F-8264-17116A4E1C98}"/>
    <cellStyle name="Normal" xfId="0" builtinId="0"/>
    <cellStyle name="Normal 2 2 2 4" xfId="4" xr:uid="{C5F706D6-B586-4148-91EF-5FAF8E1AA495}"/>
  </cellStyles>
  <dxfs count="70"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</font>
      <fill>
        <patternFill>
          <bgColor rgb="FF7DDDFF"/>
        </patternFill>
      </fill>
    </dxf>
    <dxf>
      <font>
        <b/>
        <i val="0"/>
        <color auto="1"/>
      </font>
      <fill>
        <gradientFill degree="135">
          <stop position="0">
            <color theme="0"/>
          </stop>
          <stop position="1">
            <color theme="7" tint="0.59999389629810485"/>
          </stop>
        </gradientFill>
      </fill>
    </dxf>
    <dxf>
      <font>
        <b val="0"/>
        <i/>
        <color rgb="FFFF000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</font>
      <fill>
        <patternFill>
          <bgColor rgb="FF7DDDFF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</font>
      <fill>
        <patternFill>
          <bgColor rgb="FF7DDDFF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7DDDFF"/>
        </patternFill>
      </fill>
    </dxf>
    <dxf>
      <font>
        <b/>
        <i val="0"/>
      </font>
      <fill>
        <patternFill>
          <bgColor rgb="FF7DDDFF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7DDDFF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7DDDFF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7DDDFF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7DDDFF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</font>
      <fill>
        <patternFill>
          <bgColor rgb="FF7DDDFF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</font>
      <fill>
        <patternFill>
          <bgColor rgb="FF7DDDFF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</font>
      <fill>
        <patternFill>
          <bgColor rgb="FF7DDDFF"/>
        </patternFill>
      </fill>
    </dxf>
    <dxf>
      <fill>
        <patternFill>
          <bgColor rgb="FFFFFF00"/>
        </patternFill>
      </fill>
    </dxf>
    <dxf>
      <font>
        <b/>
        <i val="0"/>
        <color auto="1"/>
      </font>
      <fill>
        <gradientFill degree="135">
          <stop position="0">
            <color theme="0"/>
          </stop>
          <stop position="1">
            <color theme="7" tint="0.59999389629810485"/>
          </stop>
        </gradientFill>
      </fill>
    </dxf>
    <dxf>
      <font>
        <b val="0"/>
        <i/>
        <color rgb="FFFF000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</font>
      <fill>
        <patternFill>
          <bgColor rgb="FF7DDD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npcgroup.sharepoint.com/personal/eyekebena_ogbu_nnpcgroup_com/Documents/Desktop/JUL-DEC%202022%20AUDIT/JUL%20DEC%202022%20ACCOUNTS/UPDATED%20PRODUCT%20DELIVERIES%20JUL-DEC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npcgroup-my.sharepoint.com/personal/usman_alhassan_nnpcgroup_com/Documents/Desktop/materia%20Balance/PPSA%20APR-JUN%202023%20Material%20Balance.xlsx" TargetMode="External"/><Relationship Id="rId1" Type="http://schemas.openxmlformats.org/officeDocument/2006/relationships/externalLinkPath" Target="https://nnpcgroup.sharepoint.com/personal/usman_alhassan_nnpcgroup_com/Documents/Desktop/materia%20Balance/PPSA%20APR-JUN%202023%20Material%20Balance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bbe268c104ac439a/Desktop/New%20folder%20(2)/New%20folder/NEITI_22-23%20OGA/NEITI_2022_2023%20Final%20Reporting/1-Contextual%20Report%20%5eM%20Main%20Reports_Review%20Feedback/Working%20Papers/NNPC_22-23_WorkBook.xlsx" TargetMode="External"/><Relationship Id="rId1" Type="http://schemas.openxmlformats.org/officeDocument/2006/relationships/externalLinkPath" Target="/bbe268c104ac439a/Desktop/New%20folder%20(2)/New%20folder/NEITI_22-23%20OGA/NEITI_2022_2023%20Final%20Reporting/1-Contextual%20Report%20%5eM%20Main%20Reports_Review%20Feedback/Working%20Papers/NNPC_22-23_WorkBook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npcgroup.sharepoint.com/sites/NTLPricingandValuationTeams/Shared%20Documents/PRICING%20AND%20VALUATION%20DOP/PMS%20MATERIAL%20BALANCES/DSDP%202021-2022%20Material%20Balance.xlsx" TargetMode="External"/><Relationship Id="rId1" Type="http://schemas.openxmlformats.org/officeDocument/2006/relationships/externalLinkPath" Target="https://nnpcgroup.sharepoint.com/sites/NTLPricingandValuationTeams/Shared%20Documents/PRICING%20AND%20VALUATION%20DOP/PMS%20MATERIAL%20BALANCES/DSDP%202021-2022%20Material%20Balance.xlsx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d.docs.live.net/bbe268c104ac439a/Desktop/New%20folder%20(2)/New%20folder/NEITI_22-23%20OGA/NEITI_2022_2023%20Final%20Reporting/NNPCL%20Response_19%20Sept%202024/PRODUCT%20DELIVERIES%20SCHEDULES%20JAN_DEC%202023_NEITI.xlsx" TargetMode="External"/><Relationship Id="rId2" Type="http://schemas.microsoft.com/office/2019/04/relationships/externalLinkLongPath" Target="/bbe268c104ac439a/Desktop/New%20folder%20(2)/New%20folder/NEITI_22-23%20OGA/NEITI_2022_2023%20Final%20Reporting/1-Contextual%20Report%20%5eM%20Main%20Reports_Review%20Feedback/Working%20Papers/NNPCL%20Response_19%20Sept%202024/PRODUCT%20DELIVERIES%20SCHEDULES%20JAN_DEC%202023_NEITI.xlsx?20B12A01" TargetMode="External"/><Relationship Id="rId1" Type="http://schemas.openxmlformats.org/officeDocument/2006/relationships/externalLinkPath" Target="file:///\\20B12A01\PRODUCT%20DELIVERIES%20SCHEDULES%20JAN_DEC%202023_NEIT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SIDE BAND_N116.12"/>
      <sheetName val="Sheet2"/>
      <sheetName val="Sheet3"/>
      <sheetName val="Input Constant"/>
      <sheetName val="PRODUCTS"/>
      <sheetName val="PPPRA Daily"/>
      <sheetName val="PLATTS QUOTE"/>
      <sheetName val="FX RATE"/>
      <sheetName val="UNDER RECOVERY SUMMARY"/>
      <sheetName val="DSDP"/>
      <sheetName val="SPOT"/>
      <sheetName val="CORDPA"/>
      <sheetName val="CONSOLIDATED PRODUCT"/>
      <sheetName val="PPSA"/>
      <sheetName val="CONSTANT"/>
      <sheetName val="Sheet9"/>
      <sheetName val="JUN - DEC 23 PROJECTION"/>
      <sheetName val="Sheet11"/>
      <sheetName val="UR 2022-2023"/>
      <sheetName val="FAAC EXC RATES"/>
      <sheetName val="HALF YEAR SUMMARY"/>
      <sheetName val="ANNUAL TOTALS"/>
      <sheetName val="UR Y^Y"/>
      <sheetName val="Sheet8"/>
      <sheetName val="Sheet5"/>
      <sheetName val="EXTENDED DSDP DELIVERIES"/>
      <sheetName val="REFINERY SUMMARY_CAT C"/>
      <sheetName val="REFINERY SUMMARY_IMPORT PARITY"/>
      <sheetName val="REFINERY VOLUMES"/>
      <sheetName val="Sheet1"/>
      <sheetName val="Sheet4"/>
      <sheetName val="Sheet7"/>
      <sheetName val="Sheet6"/>
      <sheetName val="OUTSIDE_BAND_N116_12"/>
      <sheetName val="Input_Constant"/>
      <sheetName val="PPPRA_Daily"/>
      <sheetName val="PLATTS_QUOTE"/>
      <sheetName val="FX_RATE"/>
      <sheetName val="UNDER_RECOVERY_SUMMARY"/>
      <sheetName val="CONSOLIDATED_PRODUCT"/>
      <sheetName val="JUN_-_DEC_23_PROJECTION"/>
      <sheetName val="UR_2022-2023"/>
      <sheetName val="FAAC_EXC_RATES"/>
      <sheetName val="HALF_YEAR_SUMMARY"/>
      <sheetName val="ANNUAL_TOTALS"/>
      <sheetName val="UR_Y^Y"/>
      <sheetName val="EXTENDED_DSDP_DELIVERIES"/>
      <sheetName val="REFINERY_SUMMARY_CAT_C"/>
      <sheetName val="REFINERY_SUMMARY_IMPORT_PARITY"/>
      <sheetName val="REFINERY_VOLU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23">
          <cell r="S123">
            <v>417.42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FgdNQt6JoEeQ8X0Ci6qeJ342ylNFkbVBkpZ1JEAJhPsz9MgnzQF3S7Q0L9y9Zeh-" itemId="01NWB3TGORACPDLHUYX5AIB6C32UIGK3YU">
      <xxl21:absoluteUrl r:id="rId2"/>
    </xxl21:alternateUrls>
    <sheetNames>
      <sheetName val="PPSA 2023"/>
      <sheetName val="PPSA NET POSITIONS"/>
      <sheetName val="Sheet1"/>
      <sheetName val="PRODUCTS"/>
      <sheetName val="SEA DISTANCE"/>
      <sheetName val="IMO Number"/>
      <sheetName val="Crude vs gasoline"/>
      <sheetName val="MONTHLY OSP - CENTS"/>
      <sheetName val="Input Constant"/>
      <sheetName val="Crude Gasoline Ratio"/>
      <sheetName val="Sheet4"/>
      <sheetName val="Crude Gasoline Ratio (2)"/>
      <sheetName val="Sheet3"/>
      <sheetName val="DEMURRAGE ESTIMATE"/>
      <sheetName val="PRODUCTS DISCHARGES"/>
      <sheetName val="Sheet5"/>
      <sheetName val="LTBP"/>
      <sheetName val="Sheet2"/>
      <sheetName val="Names"/>
    </sheetNames>
    <sheetDataSet>
      <sheetData sheetId="0"/>
      <sheetData sheetId="1"/>
      <sheetData sheetId="2"/>
      <sheetData sheetId="3"/>
      <sheetData sheetId="4">
        <row r="1">
          <cell r="A1" t="str">
            <v>PRODUCT LOADPORT</v>
          </cell>
          <cell r="B1" t="str">
            <v>DISTANCE</v>
          </cell>
          <cell r="C1" t="str">
            <v>VOYAGE DAYS (@10 Knots)</v>
          </cell>
          <cell r="D1" t="str">
            <v>STEAMING DAYS @ 10Knots</v>
          </cell>
          <cell r="E1" t="str">
            <v>STEAMING DAYS @ 11Knots</v>
          </cell>
          <cell r="F1" t="str">
            <v>COUNTRY</v>
          </cell>
          <cell r="G1" t="str">
            <v>DAYS @ 11Knots</v>
          </cell>
          <cell r="H1" t="str">
            <v>HRS @ 11Knots</v>
          </cell>
          <cell r="I1" t="str">
            <v>DIFF</v>
          </cell>
          <cell r="J1" t="str">
            <v>VOYAGE DAYS (10 Knots)</v>
          </cell>
          <cell r="K1" t="str">
            <v>http://www.sea-distances.org/</v>
          </cell>
        </row>
        <row r="2">
          <cell r="A2" t="str">
            <v>ABERDEEN, UK</v>
          </cell>
          <cell r="B2">
            <v>4454</v>
          </cell>
          <cell r="C2">
            <v>19</v>
          </cell>
          <cell r="D2">
            <v>18.5416666666667</v>
          </cell>
          <cell r="E2">
            <v>16.875</v>
          </cell>
          <cell r="F2" t="str">
            <v>UK</v>
          </cell>
          <cell r="G2">
            <v>16</v>
          </cell>
          <cell r="H2">
            <v>21</v>
          </cell>
          <cell r="I2">
            <v>1.6666666666666998</v>
          </cell>
          <cell r="J2">
            <v>19</v>
          </cell>
          <cell r="K2" t="str">
            <v>https://www.vesselfinder.com</v>
          </cell>
        </row>
        <row r="3">
          <cell r="A3" t="str">
            <v>ABIDJAN, IVORY COAST</v>
          </cell>
          <cell r="B3">
            <v>457</v>
          </cell>
          <cell r="C3">
            <v>2</v>
          </cell>
          <cell r="D3">
            <v>1.9166666666666665</v>
          </cell>
          <cell r="E3">
            <v>1.75</v>
          </cell>
          <cell r="F3" t="str">
            <v>IVORY COAST</v>
          </cell>
          <cell r="G3">
            <v>1</v>
          </cell>
          <cell r="H3">
            <v>18</v>
          </cell>
          <cell r="I3">
            <v>0.16666666666666652</v>
          </cell>
          <cell r="J3">
            <v>2</v>
          </cell>
          <cell r="K3"/>
        </row>
        <row r="4">
          <cell r="A4" t="str">
            <v>AGIOI THEODOROI</v>
          </cell>
          <cell r="B4">
            <v>4486</v>
          </cell>
          <cell r="C4">
            <v>19</v>
          </cell>
          <cell r="D4">
            <v>18.708333333333332</v>
          </cell>
          <cell r="E4">
            <v>17</v>
          </cell>
          <cell r="F4" t="str">
            <v>AGIOI THEODOROI</v>
          </cell>
          <cell r="G4">
            <v>17</v>
          </cell>
          <cell r="H4">
            <v>0</v>
          </cell>
          <cell r="I4">
            <v>1.7083333333333321</v>
          </cell>
          <cell r="J4">
            <v>19</v>
          </cell>
          <cell r="K4"/>
        </row>
        <row r="5">
          <cell r="A5" t="str">
            <v>AJMAN, UAE</v>
          </cell>
          <cell r="B5">
            <v>7301</v>
          </cell>
          <cell r="C5">
            <v>30</v>
          </cell>
          <cell r="D5">
            <v>30.4166666666667</v>
          </cell>
          <cell r="E5">
            <v>27.666666666666668</v>
          </cell>
          <cell r="F5" t="str">
            <v>UAE</v>
          </cell>
          <cell r="G5">
            <v>27</v>
          </cell>
          <cell r="H5">
            <v>16</v>
          </cell>
          <cell r="I5">
            <v>2.750000000000032</v>
          </cell>
          <cell r="J5">
            <v>30</v>
          </cell>
          <cell r="K5"/>
        </row>
        <row r="6">
          <cell r="A6" t="str">
            <v>AMSTERDAM, NETHERLANDS</v>
          </cell>
          <cell r="B6">
            <v>4199</v>
          </cell>
          <cell r="C6">
            <v>18</v>
          </cell>
          <cell r="D6">
            <v>17.5</v>
          </cell>
          <cell r="E6">
            <v>15.916666666666666</v>
          </cell>
          <cell r="F6" t="str">
            <v>NETHERLANDS</v>
          </cell>
          <cell r="G6">
            <v>15</v>
          </cell>
          <cell r="H6">
            <v>22</v>
          </cell>
          <cell r="I6">
            <v>1.5833333333333339</v>
          </cell>
          <cell r="J6">
            <v>18</v>
          </cell>
          <cell r="K6"/>
        </row>
        <row r="7">
          <cell r="A7" t="str">
            <v>AMUAY BAY, VENEZUELA</v>
          </cell>
          <cell r="B7">
            <v>4457</v>
          </cell>
          <cell r="C7">
            <v>19</v>
          </cell>
          <cell r="D7">
            <v>18.583333333333332</v>
          </cell>
          <cell r="E7">
            <v>16.875</v>
          </cell>
          <cell r="F7" t="str">
            <v>VENEZUELA</v>
          </cell>
          <cell r="G7">
            <v>16</v>
          </cell>
          <cell r="H7">
            <v>21</v>
          </cell>
          <cell r="I7">
            <v>1.7083333333333321</v>
          </cell>
          <cell r="J7">
            <v>19</v>
          </cell>
          <cell r="K7"/>
        </row>
        <row r="8">
          <cell r="A8" t="str">
            <v>ANTWERP, BELGIUM</v>
          </cell>
          <cell r="B8">
            <v>4176</v>
          </cell>
          <cell r="C8">
            <v>17</v>
          </cell>
          <cell r="D8">
            <v>17.416666666666668</v>
          </cell>
          <cell r="E8">
            <v>15.833333333333334</v>
          </cell>
          <cell r="F8" t="str">
            <v>BELGIUM</v>
          </cell>
          <cell r="G8">
            <v>15</v>
          </cell>
          <cell r="H8">
            <v>20</v>
          </cell>
          <cell r="I8">
            <v>1.5833333333333339</v>
          </cell>
          <cell r="J8">
            <v>17</v>
          </cell>
          <cell r="K8"/>
        </row>
        <row r="9">
          <cell r="A9" t="str">
            <v>ASHDOD, ISRAEL</v>
          </cell>
          <cell r="B9">
            <v>5099</v>
          </cell>
          <cell r="C9">
            <v>21</v>
          </cell>
          <cell r="D9">
            <v>21.25</v>
          </cell>
          <cell r="E9">
            <v>19.333333333333332</v>
          </cell>
          <cell r="F9" t="str">
            <v>ISRAEL</v>
          </cell>
          <cell r="G9">
            <v>19</v>
          </cell>
          <cell r="H9">
            <v>8</v>
          </cell>
          <cell r="I9">
            <v>1.9166666666666679</v>
          </cell>
          <cell r="J9">
            <v>21</v>
          </cell>
          <cell r="K9"/>
        </row>
        <row r="10">
          <cell r="A10" t="str">
            <v>ASHKELON, ISRAEL</v>
          </cell>
          <cell r="B10">
            <v>5099</v>
          </cell>
          <cell r="C10">
            <v>21</v>
          </cell>
          <cell r="D10">
            <v>21.25</v>
          </cell>
          <cell r="E10">
            <v>19.333333333333332</v>
          </cell>
          <cell r="F10" t="str">
            <v>ISRAEL</v>
          </cell>
          <cell r="G10">
            <v>19</v>
          </cell>
          <cell r="H10">
            <v>8</v>
          </cell>
          <cell r="I10">
            <v>1.9166666666666679</v>
          </cell>
          <cell r="J10">
            <v>21</v>
          </cell>
          <cell r="K10"/>
        </row>
        <row r="11">
          <cell r="A11" t="str">
            <v>ASPROPYRGOS, GREECE</v>
          </cell>
          <cell r="B11">
            <v>4583</v>
          </cell>
          <cell r="C11">
            <v>19</v>
          </cell>
          <cell r="D11">
            <v>19.083333333333332</v>
          </cell>
          <cell r="E11">
            <v>17.375</v>
          </cell>
          <cell r="F11" t="str">
            <v>GREECE</v>
          </cell>
          <cell r="G11">
            <v>17</v>
          </cell>
          <cell r="H11">
            <v>9</v>
          </cell>
          <cell r="I11">
            <v>1.7083333333333321</v>
          </cell>
          <cell r="J11">
            <v>19</v>
          </cell>
          <cell r="K11"/>
        </row>
        <row r="12">
          <cell r="A12" t="str">
            <v>BANANA, CONGO</v>
          </cell>
          <cell r="B12">
            <v>929</v>
          </cell>
          <cell r="C12">
            <v>4</v>
          </cell>
          <cell r="D12">
            <v>3.875</v>
          </cell>
          <cell r="E12">
            <v>3.5</v>
          </cell>
          <cell r="F12" t="str">
            <v>CONGO</v>
          </cell>
          <cell r="G12">
            <v>3</v>
          </cell>
          <cell r="H12">
            <v>12</v>
          </cell>
          <cell r="I12">
            <v>0.375</v>
          </cell>
          <cell r="J12">
            <v>4</v>
          </cell>
          <cell r="K12"/>
        </row>
        <row r="13">
          <cell r="A13" t="str">
            <v>BARCELONA, SPAIN</v>
          </cell>
          <cell r="B13">
            <v>3609</v>
          </cell>
          <cell r="C13">
            <v>15</v>
          </cell>
          <cell r="D13">
            <v>15.041666666666666</v>
          </cell>
          <cell r="E13">
            <v>13.666666666666666</v>
          </cell>
          <cell r="F13" t="str">
            <v>SPAIN</v>
          </cell>
          <cell r="G13">
            <v>13</v>
          </cell>
          <cell r="H13">
            <v>16</v>
          </cell>
          <cell r="I13">
            <v>1.375</v>
          </cell>
          <cell r="J13">
            <v>15</v>
          </cell>
          <cell r="K13"/>
        </row>
        <row r="14">
          <cell r="A14" t="str">
            <v>BATON ROUGE, USA</v>
          </cell>
          <cell r="B14">
            <v>5866</v>
          </cell>
          <cell r="C14">
            <v>24</v>
          </cell>
          <cell r="D14">
            <v>24.458333333333332</v>
          </cell>
          <cell r="E14">
            <v>22.208333333333332</v>
          </cell>
          <cell r="F14" t="str">
            <v>USA</v>
          </cell>
          <cell r="G14">
            <v>22</v>
          </cell>
          <cell r="H14">
            <v>5</v>
          </cell>
          <cell r="I14">
            <v>2.25</v>
          </cell>
          <cell r="J14">
            <v>24</v>
          </cell>
          <cell r="K14"/>
        </row>
        <row r="15">
          <cell r="A15" t="str">
            <v>BAYPORT, USA</v>
          </cell>
          <cell r="B15">
            <v>5952</v>
          </cell>
          <cell r="C15">
            <v>25</v>
          </cell>
          <cell r="D15">
            <v>24.791666666666668</v>
          </cell>
          <cell r="E15">
            <v>22.541666666666668</v>
          </cell>
          <cell r="F15" t="str">
            <v>USA</v>
          </cell>
          <cell r="G15">
            <v>22</v>
          </cell>
          <cell r="H15">
            <v>13</v>
          </cell>
          <cell r="I15">
            <v>2.25</v>
          </cell>
          <cell r="J15">
            <v>25</v>
          </cell>
          <cell r="K15"/>
        </row>
        <row r="16">
          <cell r="A16" t="str">
            <v>BEAUMONT, USA</v>
          </cell>
          <cell r="B16">
            <v>5909</v>
          </cell>
          <cell r="C16">
            <v>25</v>
          </cell>
          <cell r="D16">
            <v>24.625</v>
          </cell>
          <cell r="E16">
            <v>22.375</v>
          </cell>
          <cell r="F16" t="str">
            <v>USA</v>
          </cell>
          <cell r="G16">
            <v>22</v>
          </cell>
          <cell r="H16">
            <v>9</v>
          </cell>
          <cell r="I16">
            <v>2.25</v>
          </cell>
          <cell r="J16">
            <v>25</v>
          </cell>
          <cell r="K16"/>
        </row>
        <row r="17">
          <cell r="A17" t="str">
            <v>BEIRA, MOZAMBIQUE</v>
          </cell>
          <cell r="B17">
            <v>4047</v>
          </cell>
          <cell r="C17">
            <v>17</v>
          </cell>
          <cell r="D17">
            <v>16.875</v>
          </cell>
          <cell r="E17">
            <v>15.333333333333334</v>
          </cell>
          <cell r="F17" t="str">
            <v>MOZAMBIQUE</v>
          </cell>
          <cell r="G17">
            <v>15</v>
          </cell>
          <cell r="H17">
            <v>8</v>
          </cell>
          <cell r="I17">
            <v>1.5416666666666661</v>
          </cell>
          <cell r="J17">
            <v>17</v>
          </cell>
          <cell r="K17"/>
        </row>
        <row r="18">
          <cell r="A18" t="str">
            <v>BELLE CHASSE, USA</v>
          </cell>
          <cell r="B18">
            <v>5754</v>
          </cell>
          <cell r="C18">
            <v>24</v>
          </cell>
          <cell r="D18">
            <v>23.958333333333332</v>
          </cell>
          <cell r="E18">
            <v>21.791666666666668</v>
          </cell>
          <cell r="F18" t="str">
            <v>USA</v>
          </cell>
          <cell r="G18">
            <v>21</v>
          </cell>
          <cell r="H18">
            <v>19</v>
          </cell>
          <cell r="I18">
            <v>2.1666666666666643</v>
          </cell>
          <cell r="J18">
            <v>24</v>
          </cell>
          <cell r="K18"/>
        </row>
        <row r="19">
          <cell r="A19" t="str">
            <v>BOURGAS, BULGARIA</v>
          </cell>
          <cell r="B19">
            <v>5020</v>
          </cell>
          <cell r="C19">
            <v>21</v>
          </cell>
          <cell r="D19">
            <v>20.916666666666668</v>
          </cell>
          <cell r="E19">
            <v>19</v>
          </cell>
          <cell r="F19" t="str">
            <v>BULGARIA</v>
          </cell>
          <cell r="G19">
            <v>19</v>
          </cell>
          <cell r="H19">
            <v>0</v>
          </cell>
          <cell r="I19">
            <v>1.9166666666666679</v>
          </cell>
          <cell r="J19">
            <v>21</v>
          </cell>
          <cell r="K19"/>
        </row>
        <row r="20">
          <cell r="A20" t="str">
            <v>BROFJORDEN, SWEDEN</v>
          </cell>
          <cell r="B20">
            <v>4606</v>
          </cell>
          <cell r="C20">
            <v>19</v>
          </cell>
          <cell r="D20">
            <v>19.208333333333332</v>
          </cell>
          <cell r="E20">
            <v>17.458333333333332</v>
          </cell>
          <cell r="F20" t="str">
            <v>SWEDEN</v>
          </cell>
          <cell r="G20">
            <v>17</v>
          </cell>
          <cell r="H20">
            <v>11</v>
          </cell>
          <cell r="I20">
            <v>1.75</v>
          </cell>
          <cell r="J20">
            <v>19</v>
          </cell>
          <cell r="K20"/>
        </row>
        <row r="21">
          <cell r="A21" t="str">
            <v>BUSAN, KOREA</v>
          </cell>
          <cell r="B21">
            <v>10523</v>
          </cell>
          <cell r="C21">
            <v>44</v>
          </cell>
          <cell r="D21">
            <v>43.833333333333336</v>
          </cell>
          <cell r="E21">
            <v>39.875</v>
          </cell>
          <cell r="F21" t="str">
            <v>KOREA</v>
          </cell>
          <cell r="G21">
            <v>39</v>
          </cell>
          <cell r="H21">
            <v>21</v>
          </cell>
          <cell r="I21">
            <v>3.9583333333333357</v>
          </cell>
          <cell r="J21">
            <v>44</v>
          </cell>
          <cell r="K21"/>
        </row>
        <row r="22">
          <cell r="A22" t="str">
            <v>CAP LIMBOH, CAMEROUN</v>
          </cell>
          <cell r="B22">
            <v>399</v>
          </cell>
          <cell r="C22">
            <v>2</v>
          </cell>
          <cell r="D22">
            <v>1.6666666666666665</v>
          </cell>
          <cell r="E22">
            <v>1.5</v>
          </cell>
          <cell r="F22" t="str">
            <v>CAMEROUN</v>
          </cell>
          <cell r="G22">
            <v>1</v>
          </cell>
          <cell r="H22">
            <v>12</v>
          </cell>
          <cell r="I22">
            <v>0.16666666666666652</v>
          </cell>
          <cell r="J22">
            <v>2</v>
          </cell>
          <cell r="K22"/>
        </row>
        <row r="23">
          <cell r="A23" t="str">
            <v>CAPE TOWN, SOUTH AFRICA</v>
          </cell>
          <cell r="B23">
            <v>2566</v>
          </cell>
          <cell r="C23">
            <v>11</v>
          </cell>
          <cell r="D23">
            <v>10.7083333333333</v>
          </cell>
          <cell r="E23">
            <v>9.7083333333333339</v>
          </cell>
          <cell r="F23" t="str">
            <v>SOUTH AFRICA</v>
          </cell>
          <cell r="G23">
            <v>9</v>
          </cell>
          <cell r="H23">
            <v>17</v>
          </cell>
          <cell r="I23">
            <v>0.99999999999996625</v>
          </cell>
          <cell r="J23">
            <v>11</v>
          </cell>
          <cell r="K23"/>
        </row>
        <row r="24">
          <cell r="A24" t="str">
            <v>cartagena, Colombia</v>
          </cell>
          <cell r="B24">
            <v>4798</v>
          </cell>
          <cell r="C24">
            <v>20</v>
          </cell>
          <cell r="D24">
            <v>20</v>
          </cell>
          <cell r="E24">
            <v>18.166666666666668</v>
          </cell>
          <cell r="F24" t="str">
            <v>Colombia</v>
          </cell>
          <cell r="G24">
            <v>18</v>
          </cell>
          <cell r="H24">
            <v>4</v>
          </cell>
          <cell r="I24">
            <v>1.8333333333333321</v>
          </cell>
          <cell r="J24">
            <v>20</v>
          </cell>
          <cell r="K24"/>
        </row>
        <row r="25">
          <cell r="A25" t="str">
            <v>CHARLOTTE AMALIE, VI USA</v>
          </cell>
          <cell r="B25">
            <v>4146</v>
          </cell>
          <cell r="C25">
            <v>17</v>
          </cell>
          <cell r="D25">
            <v>17.291666666666668</v>
          </cell>
          <cell r="E25">
            <v>15.708333333333334</v>
          </cell>
          <cell r="F25" t="str">
            <v>USA</v>
          </cell>
          <cell r="G25">
            <v>15</v>
          </cell>
          <cell r="H25">
            <v>17</v>
          </cell>
          <cell r="I25">
            <v>1.5833333333333339</v>
          </cell>
          <cell r="J25">
            <v>0</v>
          </cell>
          <cell r="K25"/>
        </row>
        <row r="26">
          <cell r="A26" t="str">
            <v>CHELSEA, USA</v>
          </cell>
          <cell r="B26">
            <v>4765</v>
          </cell>
          <cell r="C26">
            <v>20</v>
          </cell>
          <cell r="D26">
            <v>19.875</v>
          </cell>
          <cell r="E26">
            <v>18.041666666666668</v>
          </cell>
          <cell r="F26" t="str">
            <v>USA</v>
          </cell>
          <cell r="G26">
            <v>18</v>
          </cell>
          <cell r="H26">
            <v>1</v>
          </cell>
          <cell r="I26">
            <v>1.8333333333333321</v>
          </cell>
          <cell r="J26">
            <v>20</v>
          </cell>
          <cell r="K26"/>
        </row>
        <row r="27">
          <cell r="A27" t="str">
            <v>CHINA BAY, SRI LANKA</v>
          </cell>
          <cell r="B27">
            <v>7120</v>
          </cell>
          <cell r="C27">
            <v>30</v>
          </cell>
          <cell r="D27">
            <v>29.6666666666667</v>
          </cell>
          <cell r="E27">
            <v>29.666666666666668</v>
          </cell>
          <cell r="F27" t="str">
            <v>SRI LANKA</v>
          </cell>
          <cell r="G27">
            <v>29</v>
          </cell>
          <cell r="H27">
            <v>16</v>
          </cell>
          <cell r="I27">
            <v>3.1974423109204508E-14</v>
          </cell>
          <cell r="J27">
            <v>30</v>
          </cell>
          <cell r="K27"/>
        </row>
        <row r="28">
          <cell r="A28" t="str">
            <v>CIENFUEGOS, CUBA</v>
          </cell>
          <cell r="B28">
            <v>5090</v>
          </cell>
          <cell r="C28">
            <v>21</v>
          </cell>
          <cell r="D28">
            <v>21.208333333333332</v>
          </cell>
          <cell r="E28">
            <v>19.291666666666668</v>
          </cell>
          <cell r="F28" t="str">
            <v>CUBA</v>
          </cell>
          <cell r="G28">
            <v>19</v>
          </cell>
          <cell r="H28">
            <v>7</v>
          </cell>
          <cell r="I28">
            <v>1.9166666666666643</v>
          </cell>
          <cell r="J28">
            <v>21</v>
          </cell>
          <cell r="K28"/>
        </row>
        <row r="29">
          <cell r="A29" t="str">
            <v>CLIFTON POINT, BAHAMAS</v>
          </cell>
          <cell r="B29">
            <v>4894</v>
          </cell>
          <cell r="C29">
            <v>20</v>
          </cell>
          <cell r="D29">
            <v>20.375</v>
          </cell>
          <cell r="E29">
            <v>18.541666666666668</v>
          </cell>
          <cell r="F29" t="str">
            <v>BAHAMAS</v>
          </cell>
          <cell r="G29">
            <v>18</v>
          </cell>
          <cell r="H29">
            <v>13</v>
          </cell>
          <cell r="I29">
            <v>1.8333333333333321</v>
          </cell>
          <cell r="J29">
            <v>20</v>
          </cell>
          <cell r="K29"/>
        </row>
        <row r="30">
          <cell r="A30" t="str">
            <v>COLOMBO, SRI LANKA</v>
          </cell>
          <cell r="B30">
            <v>7120</v>
          </cell>
          <cell r="C30">
            <v>30</v>
          </cell>
          <cell r="D30">
            <v>29.6666666666667</v>
          </cell>
          <cell r="E30">
            <v>28.833333333333332</v>
          </cell>
          <cell r="F30" t="str">
            <v>SRI LANKA</v>
          </cell>
          <cell r="G30">
            <v>28</v>
          </cell>
          <cell r="H30">
            <v>20</v>
          </cell>
          <cell r="I30">
            <v>0.83333333333336768</v>
          </cell>
          <cell r="J30">
            <v>30</v>
          </cell>
          <cell r="K30"/>
        </row>
        <row r="31">
          <cell r="A31" t="str">
            <v>CONSTANTZA, ROMANIA</v>
          </cell>
          <cell r="B31">
            <v>5090</v>
          </cell>
          <cell r="C31">
            <v>21</v>
          </cell>
          <cell r="D31">
            <v>21.208333333333332</v>
          </cell>
          <cell r="E31">
            <v>19.291666666666668</v>
          </cell>
          <cell r="F31" t="str">
            <v>ROMANIA</v>
          </cell>
          <cell r="G31">
            <v>19</v>
          </cell>
          <cell r="H31">
            <v>7</v>
          </cell>
          <cell r="I31">
            <v>1.9166666666666643</v>
          </cell>
          <cell r="J31">
            <v>21</v>
          </cell>
          <cell r="K31"/>
        </row>
        <row r="32">
          <cell r="A32" t="str">
            <v>CORPUS CHRISTI, USA</v>
          </cell>
          <cell r="B32">
            <v>6006</v>
          </cell>
          <cell r="C32">
            <v>25</v>
          </cell>
          <cell r="D32">
            <v>25.041666666666668</v>
          </cell>
          <cell r="E32">
            <v>22.75</v>
          </cell>
          <cell r="F32" t="str">
            <v>USA</v>
          </cell>
          <cell r="G32">
            <v>22</v>
          </cell>
          <cell r="H32">
            <v>18</v>
          </cell>
          <cell r="I32">
            <v>2.2916666666666679</v>
          </cell>
          <cell r="J32">
            <v>25</v>
          </cell>
          <cell r="K32"/>
        </row>
        <row r="33">
          <cell r="A33" t="str">
            <v>COTONOU, REPUBLIC OF BENIN</v>
          </cell>
          <cell r="B33">
            <v>62</v>
          </cell>
          <cell r="C33">
            <v>0</v>
          </cell>
          <cell r="D33">
            <v>0.25</v>
          </cell>
          <cell r="E33">
            <v>0.25</v>
          </cell>
          <cell r="F33" t="str">
            <v>REPUBLIC OF BENIN</v>
          </cell>
          <cell r="G33"/>
          <cell r="H33">
            <v>6</v>
          </cell>
          <cell r="I33">
            <v>0</v>
          </cell>
          <cell r="J33">
            <v>0</v>
          </cell>
          <cell r="K33"/>
        </row>
        <row r="34">
          <cell r="A34" t="str">
            <v>DEER PARK, USA</v>
          </cell>
          <cell r="B34">
            <v>5947</v>
          </cell>
          <cell r="C34">
            <v>25</v>
          </cell>
          <cell r="D34">
            <v>24.791666666666668</v>
          </cell>
          <cell r="E34">
            <v>22.541666666666668</v>
          </cell>
          <cell r="F34" t="str">
            <v>USA</v>
          </cell>
          <cell r="G34">
            <v>22</v>
          </cell>
          <cell r="H34">
            <v>13</v>
          </cell>
          <cell r="I34">
            <v>2.25</v>
          </cell>
          <cell r="J34">
            <v>25</v>
          </cell>
          <cell r="K34"/>
        </row>
        <row r="35">
          <cell r="A35" t="str">
            <v>DONGES, FRANCE</v>
          </cell>
          <cell r="B35">
            <v>3771</v>
          </cell>
          <cell r="C35">
            <v>16</v>
          </cell>
          <cell r="D35">
            <v>15.708333333333334</v>
          </cell>
          <cell r="E35">
            <v>14.291666666666666</v>
          </cell>
          <cell r="F35" t="str">
            <v>FRANCE</v>
          </cell>
          <cell r="G35">
            <v>14</v>
          </cell>
          <cell r="H35">
            <v>7</v>
          </cell>
          <cell r="I35">
            <v>1.4166666666666679</v>
          </cell>
          <cell r="J35">
            <v>16</v>
          </cell>
          <cell r="K35"/>
        </row>
        <row r="36">
          <cell r="A36" t="str">
            <v>DUBAI, UAE</v>
          </cell>
          <cell r="B36">
            <v>7309</v>
          </cell>
          <cell r="C36">
            <v>30</v>
          </cell>
          <cell r="D36">
            <v>30.4166666666667</v>
          </cell>
          <cell r="E36">
            <v>27.666666666666668</v>
          </cell>
          <cell r="F36" t="str">
            <v>UAE</v>
          </cell>
          <cell r="G36">
            <v>27</v>
          </cell>
          <cell r="H36">
            <v>16</v>
          </cell>
          <cell r="I36">
            <v>2.750000000000032</v>
          </cell>
          <cell r="J36">
            <v>30</v>
          </cell>
          <cell r="K36"/>
        </row>
        <row r="37">
          <cell r="A37" t="str">
            <v>EL DEKHEILA, EGYPT</v>
          </cell>
          <cell r="B37">
            <v>4892</v>
          </cell>
          <cell r="C37">
            <v>20</v>
          </cell>
          <cell r="D37">
            <v>20.375</v>
          </cell>
          <cell r="E37">
            <v>18.541666666666668</v>
          </cell>
          <cell r="F37" t="str">
            <v>EGYPT</v>
          </cell>
          <cell r="G37">
            <v>18</v>
          </cell>
          <cell r="H37">
            <v>13</v>
          </cell>
          <cell r="I37">
            <v>1.8333333333333321</v>
          </cell>
          <cell r="J37">
            <v>20</v>
          </cell>
          <cell r="K37"/>
        </row>
        <row r="38">
          <cell r="A38" t="str">
            <v>EMMASTAD, CURACAO</v>
          </cell>
          <cell r="B38">
            <v>4349</v>
          </cell>
          <cell r="C38">
            <v>18</v>
          </cell>
          <cell r="D38">
            <v>18.125</v>
          </cell>
          <cell r="E38">
            <v>16.458333333333332</v>
          </cell>
          <cell r="F38" t="str">
            <v>CURACAO</v>
          </cell>
          <cell r="G38">
            <v>16</v>
          </cell>
          <cell r="H38">
            <v>11</v>
          </cell>
          <cell r="I38">
            <v>1.6666666666666679</v>
          </cell>
          <cell r="J38">
            <v>18</v>
          </cell>
          <cell r="K38"/>
        </row>
        <row r="39">
          <cell r="A39" t="str">
            <v>FAWLEY, UK</v>
          </cell>
          <cell r="B39">
            <v>3947</v>
          </cell>
          <cell r="C39">
            <v>16</v>
          </cell>
          <cell r="D39">
            <v>16.458333333333332</v>
          </cell>
          <cell r="E39">
            <v>14.958333333333334</v>
          </cell>
          <cell r="F39" t="str">
            <v>UK</v>
          </cell>
          <cell r="G39">
            <v>14</v>
          </cell>
          <cell r="H39">
            <v>23</v>
          </cell>
          <cell r="I39">
            <v>1.4999999999999982</v>
          </cell>
          <cell r="J39">
            <v>16</v>
          </cell>
          <cell r="K39"/>
        </row>
        <row r="40">
          <cell r="A40" t="str">
            <v>FREEPORT, BAHAMAS</v>
          </cell>
          <cell r="B40">
            <v>4968</v>
          </cell>
          <cell r="C40">
            <v>21</v>
          </cell>
          <cell r="D40">
            <v>20.708333333333332</v>
          </cell>
          <cell r="E40">
            <v>18.833333333333332</v>
          </cell>
          <cell r="F40" t="str">
            <v>BAHAMAS</v>
          </cell>
          <cell r="G40">
            <v>18</v>
          </cell>
          <cell r="H40">
            <v>20</v>
          </cell>
          <cell r="I40">
            <v>1.875</v>
          </cell>
          <cell r="J40">
            <v>21</v>
          </cell>
          <cell r="K40"/>
        </row>
        <row r="41">
          <cell r="A41" t="str">
            <v>FREETOWN, SIERRA LEONE</v>
          </cell>
          <cell r="B41">
            <v>1159</v>
          </cell>
          <cell r="C41">
            <v>5</v>
          </cell>
          <cell r="D41">
            <v>4.833333333333333</v>
          </cell>
          <cell r="E41">
            <v>4.375</v>
          </cell>
          <cell r="F41" t="str">
            <v>SIERRA LEONE</v>
          </cell>
          <cell r="G41">
            <v>4</v>
          </cell>
          <cell r="H41">
            <v>9</v>
          </cell>
          <cell r="I41">
            <v>0.45833333333333304</v>
          </cell>
          <cell r="J41">
            <v>5</v>
          </cell>
          <cell r="K41"/>
        </row>
        <row r="42">
          <cell r="A42" t="str">
            <v>FUJAIRAH, UAE</v>
          </cell>
          <cell r="B42">
            <v>7474</v>
          </cell>
          <cell r="C42">
            <v>31</v>
          </cell>
          <cell r="D42">
            <v>31.125</v>
          </cell>
          <cell r="E42">
            <v>28.291666666666668</v>
          </cell>
          <cell r="F42" t="str">
            <v>UAE</v>
          </cell>
          <cell r="G42">
            <v>28</v>
          </cell>
          <cell r="H42">
            <v>7</v>
          </cell>
          <cell r="I42">
            <v>2.8333333333333321</v>
          </cell>
          <cell r="J42">
            <v>31</v>
          </cell>
          <cell r="K42"/>
        </row>
        <row r="43">
          <cell r="A43" t="str">
            <v>GALENA PARK, USA</v>
          </cell>
          <cell r="B43">
            <v>5947</v>
          </cell>
          <cell r="C43">
            <v>25</v>
          </cell>
          <cell r="D43">
            <v>24.791666666666668</v>
          </cell>
          <cell r="E43">
            <v>22.541666666666668</v>
          </cell>
          <cell r="F43" t="str">
            <v>USA</v>
          </cell>
          <cell r="G43">
            <v>22</v>
          </cell>
          <cell r="H43">
            <v>13</v>
          </cell>
          <cell r="I43">
            <v>2.25</v>
          </cell>
          <cell r="J43">
            <v>25</v>
          </cell>
          <cell r="K43"/>
        </row>
        <row r="44">
          <cell r="A44" t="str">
            <v>GARYVILLE LA, USA</v>
          </cell>
          <cell r="B44">
            <v>7984</v>
          </cell>
          <cell r="C44">
            <v>31</v>
          </cell>
          <cell r="D44">
            <v>33.25</v>
          </cell>
          <cell r="E44">
            <v>30.25</v>
          </cell>
          <cell r="F44" t="str">
            <v>USA</v>
          </cell>
          <cell r="G44">
            <v>30</v>
          </cell>
          <cell r="H44">
            <v>6</v>
          </cell>
          <cell r="I44">
            <v>3</v>
          </cell>
          <cell r="J44">
            <v>31</v>
          </cell>
          <cell r="K44"/>
        </row>
        <row r="45">
          <cell r="A45" t="str">
            <v>GELA, ITALY</v>
          </cell>
          <cell r="B45">
            <v>4042</v>
          </cell>
          <cell r="C45">
            <v>17</v>
          </cell>
          <cell r="D45">
            <v>16.833333333333332</v>
          </cell>
          <cell r="E45">
            <v>15.291666666666666</v>
          </cell>
          <cell r="F45" t="str">
            <v>ITALY</v>
          </cell>
          <cell r="G45">
            <v>15</v>
          </cell>
          <cell r="H45">
            <v>7</v>
          </cell>
          <cell r="I45">
            <v>1.5416666666666661</v>
          </cell>
          <cell r="J45">
            <v>17</v>
          </cell>
          <cell r="K45"/>
        </row>
        <row r="46">
          <cell r="A46" t="str">
            <v>GENOA, ITALY</v>
          </cell>
          <cell r="B46">
            <v>3941</v>
          </cell>
          <cell r="C46">
            <v>16</v>
          </cell>
          <cell r="D46">
            <v>16.416666666666668</v>
          </cell>
          <cell r="E46">
            <v>14.916666666666666</v>
          </cell>
          <cell r="F46" t="str">
            <v>ITALY</v>
          </cell>
          <cell r="G46">
            <v>14</v>
          </cell>
          <cell r="H46">
            <v>22</v>
          </cell>
          <cell r="I46">
            <v>1.5000000000000018</v>
          </cell>
          <cell r="J46">
            <v>16</v>
          </cell>
          <cell r="K46"/>
        </row>
        <row r="47">
          <cell r="A47" t="str">
            <v>GHENT, BELGIUM</v>
          </cell>
          <cell r="B47">
            <v>4156</v>
          </cell>
          <cell r="C47">
            <v>17</v>
          </cell>
          <cell r="D47">
            <v>17.333333333333332</v>
          </cell>
          <cell r="E47">
            <v>15.75</v>
          </cell>
          <cell r="F47" t="str">
            <v>BELGIUM</v>
          </cell>
          <cell r="G47">
            <v>15</v>
          </cell>
          <cell r="H47">
            <v>18</v>
          </cell>
          <cell r="I47">
            <v>1.5833333333333321</v>
          </cell>
          <cell r="J47">
            <v>17</v>
          </cell>
          <cell r="K47"/>
        </row>
        <row r="48">
          <cell r="A48" t="str">
            <v>GIBRALTAR</v>
          </cell>
          <cell r="B48">
            <v>3098</v>
          </cell>
          <cell r="C48">
            <v>13</v>
          </cell>
          <cell r="D48">
            <v>12.916666666666666</v>
          </cell>
          <cell r="E48">
            <v>11.75</v>
          </cell>
          <cell r="F48" t="str">
            <v>GIBRALTAR</v>
          </cell>
          <cell r="G48">
            <v>11</v>
          </cell>
          <cell r="H48">
            <v>18</v>
          </cell>
          <cell r="I48">
            <v>1.1666666666666661</v>
          </cell>
          <cell r="J48">
            <v>13</v>
          </cell>
          <cell r="K48"/>
        </row>
        <row r="49">
          <cell r="A49" t="str">
            <v>GOTHENBURG, SWEDEN</v>
          </cell>
          <cell r="B49">
            <v>4615</v>
          </cell>
          <cell r="C49">
            <v>19</v>
          </cell>
          <cell r="D49">
            <v>19.25</v>
          </cell>
          <cell r="E49">
            <v>17.5</v>
          </cell>
          <cell r="F49" t="str">
            <v>SWEDEN</v>
          </cell>
          <cell r="G49">
            <v>17</v>
          </cell>
          <cell r="H49">
            <v>12</v>
          </cell>
          <cell r="I49">
            <v>1.75</v>
          </cell>
          <cell r="J49">
            <v>19</v>
          </cell>
          <cell r="K49"/>
        </row>
        <row r="50">
          <cell r="A50" t="str">
            <v>GULFPORT, USA</v>
          </cell>
          <cell r="B50">
            <v>5696</v>
          </cell>
          <cell r="C50">
            <v>24</v>
          </cell>
          <cell r="D50">
            <v>23.75</v>
          </cell>
          <cell r="E50">
            <v>21.583333333333332</v>
          </cell>
          <cell r="F50" t="str">
            <v>USA</v>
          </cell>
          <cell r="G50">
            <v>21</v>
          </cell>
          <cell r="H50">
            <v>14</v>
          </cell>
          <cell r="I50">
            <v>2.1666666666666679</v>
          </cell>
          <cell r="J50">
            <v>24</v>
          </cell>
          <cell r="K50"/>
        </row>
        <row r="51">
          <cell r="A51" t="str">
            <v>HAVANA CITY, CUBA</v>
          </cell>
          <cell r="B51">
            <v>5167</v>
          </cell>
          <cell r="C51">
            <v>22</v>
          </cell>
          <cell r="D51">
            <v>21.541666666666668</v>
          </cell>
          <cell r="E51">
            <v>19.583333333333332</v>
          </cell>
          <cell r="F51" t="str">
            <v>CUBA</v>
          </cell>
          <cell r="G51">
            <v>19</v>
          </cell>
          <cell r="H51">
            <v>14</v>
          </cell>
          <cell r="I51">
            <v>1.9583333333333357</v>
          </cell>
          <cell r="J51">
            <v>22</v>
          </cell>
          <cell r="K51"/>
        </row>
        <row r="52">
          <cell r="A52" t="str">
            <v>HONG KONG</v>
          </cell>
          <cell r="B52">
            <v>9472</v>
          </cell>
          <cell r="C52">
            <v>31</v>
          </cell>
          <cell r="D52">
            <v>39.458333333333336</v>
          </cell>
          <cell r="E52">
            <v>35.875</v>
          </cell>
          <cell r="F52" t="str">
            <v>HONG KONG</v>
          </cell>
          <cell r="G52">
            <v>35</v>
          </cell>
          <cell r="H52">
            <v>21</v>
          </cell>
          <cell r="I52">
            <v>3.5833333333333357</v>
          </cell>
          <cell r="J52">
            <v>31</v>
          </cell>
          <cell r="K52"/>
        </row>
        <row r="53">
          <cell r="A53" t="str">
            <v>HOUSTON, USA</v>
          </cell>
          <cell r="B53">
            <v>5952</v>
          </cell>
          <cell r="C53">
            <v>25</v>
          </cell>
          <cell r="D53">
            <v>24.791666666666668</v>
          </cell>
          <cell r="E53">
            <v>22.541666666666668</v>
          </cell>
          <cell r="F53" t="str">
            <v>USA</v>
          </cell>
          <cell r="G53">
            <v>22</v>
          </cell>
          <cell r="H53">
            <v>13</v>
          </cell>
          <cell r="I53">
            <v>2.25</v>
          </cell>
          <cell r="J53">
            <v>25</v>
          </cell>
          <cell r="K53"/>
        </row>
        <row r="54">
          <cell r="A54" t="str">
            <v>HUELVA, SPAIN</v>
          </cell>
          <cell r="B54">
            <v>3111</v>
          </cell>
          <cell r="C54">
            <v>13</v>
          </cell>
          <cell r="D54">
            <v>12.958333333333334</v>
          </cell>
          <cell r="E54">
            <v>11.791666666666666</v>
          </cell>
          <cell r="F54" t="str">
            <v>SPAIN</v>
          </cell>
          <cell r="G54">
            <v>11</v>
          </cell>
          <cell r="H54">
            <v>19</v>
          </cell>
          <cell r="I54">
            <v>1.1666666666666679</v>
          </cell>
          <cell r="J54">
            <v>13</v>
          </cell>
          <cell r="K54"/>
        </row>
        <row r="55">
          <cell r="A55" t="str">
            <v>IMMINGHAM, UK</v>
          </cell>
          <cell r="B55">
            <v>4236</v>
          </cell>
          <cell r="C55">
            <v>18</v>
          </cell>
          <cell r="D55">
            <v>17.666666666666668</v>
          </cell>
          <cell r="E55">
            <v>16.041666666666668</v>
          </cell>
          <cell r="F55" t="str">
            <v>UK</v>
          </cell>
          <cell r="G55">
            <v>16</v>
          </cell>
          <cell r="H55">
            <v>1</v>
          </cell>
          <cell r="I55">
            <v>1.625</v>
          </cell>
          <cell r="J55">
            <v>18</v>
          </cell>
          <cell r="K55"/>
        </row>
        <row r="56">
          <cell r="A56" t="str">
            <v>INCHON, KOREA</v>
          </cell>
          <cell r="B56">
            <v>10572</v>
          </cell>
          <cell r="C56">
            <v>31</v>
          </cell>
          <cell r="D56">
            <v>44.041666666666664</v>
          </cell>
          <cell r="E56">
            <v>40.041666666666664</v>
          </cell>
          <cell r="F56" t="str">
            <v>KOREA</v>
          </cell>
          <cell r="G56">
            <v>40</v>
          </cell>
          <cell r="H56">
            <v>1</v>
          </cell>
          <cell r="I56">
            <v>4</v>
          </cell>
          <cell r="J56">
            <v>31</v>
          </cell>
          <cell r="K56"/>
        </row>
        <row r="57">
          <cell r="A57" t="str">
            <v>JEBEL ALI, UAE</v>
          </cell>
          <cell r="B57">
            <v>7474</v>
          </cell>
          <cell r="C57">
            <v>31</v>
          </cell>
          <cell r="D57">
            <v>31.125</v>
          </cell>
          <cell r="E57">
            <v>28.291666666666668</v>
          </cell>
          <cell r="F57" t="str">
            <v>UAE</v>
          </cell>
          <cell r="G57">
            <v>28</v>
          </cell>
          <cell r="H57">
            <v>7</v>
          </cell>
          <cell r="I57">
            <v>2.8333333333333321</v>
          </cell>
          <cell r="J57">
            <v>31</v>
          </cell>
          <cell r="K57"/>
        </row>
        <row r="58">
          <cell r="A58" t="str">
            <v>YANBU, SAUDI ARABIA</v>
          </cell>
          <cell r="B58">
            <v>5554</v>
          </cell>
          <cell r="C58">
            <v>23</v>
          </cell>
          <cell r="D58">
            <v>23.125</v>
          </cell>
          <cell r="E58">
            <v>21.041666666666668</v>
          </cell>
          <cell r="F58" t="str">
            <v>SAUDI ARABIA</v>
          </cell>
          <cell r="G58">
            <v>21</v>
          </cell>
          <cell r="H58">
            <v>1</v>
          </cell>
          <cell r="I58">
            <v>2.0833333333333321</v>
          </cell>
          <cell r="J58">
            <v>23</v>
          </cell>
          <cell r="K58"/>
        </row>
        <row r="59">
          <cell r="A59" t="str">
            <v>KLAIPEDA, LITHUANIA</v>
          </cell>
          <cell r="B59">
            <v>5039</v>
          </cell>
          <cell r="C59">
            <v>21</v>
          </cell>
          <cell r="D59">
            <v>21</v>
          </cell>
          <cell r="E59">
            <v>19.083333333333332</v>
          </cell>
          <cell r="F59" t="str">
            <v>LITHUANIA</v>
          </cell>
          <cell r="G59">
            <v>19</v>
          </cell>
          <cell r="H59">
            <v>2</v>
          </cell>
          <cell r="I59">
            <v>1.9166666666666679</v>
          </cell>
          <cell r="J59">
            <v>21</v>
          </cell>
          <cell r="K59"/>
        </row>
        <row r="60">
          <cell r="A60" t="str">
            <v>LA SKHIRRA, TUNISIA</v>
          </cell>
          <cell r="B60">
            <v>4124</v>
          </cell>
          <cell r="C60">
            <v>17</v>
          </cell>
          <cell r="D60">
            <v>17.166666666666668</v>
          </cell>
          <cell r="E60">
            <v>15.625</v>
          </cell>
          <cell r="F60" t="str">
            <v>TUNISIA</v>
          </cell>
          <cell r="G60">
            <v>15</v>
          </cell>
          <cell r="H60">
            <v>15</v>
          </cell>
          <cell r="I60">
            <v>1.5416666666666679</v>
          </cell>
          <cell r="J60">
            <v>17</v>
          </cell>
          <cell r="K60"/>
        </row>
        <row r="61">
          <cell r="A61" t="str">
            <v>LAKE CHARLES LA, USA</v>
          </cell>
          <cell r="B61">
            <v>5889</v>
          </cell>
          <cell r="C61">
            <v>25</v>
          </cell>
          <cell r="D61">
            <v>24.541666666666668</v>
          </cell>
          <cell r="E61">
            <v>22.291666666666668</v>
          </cell>
          <cell r="F61" t="str">
            <v>USA</v>
          </cell>
          <cell r="G61">
            <v>22</v>
          </cell>
          <cell r="H61">
            <v>7</v>
          </cell>
          <cell r="I61">
            <v>2.25</v>
          </cell>
          <cell r="J61">
            <v>25</v>
          </cell>
          <cell r="K61"/>
        </row>
        <row r="62">
          <cell r="A62" t="str">
            <v>LAVERA, FRANCE</v>
          </cell>
          <cell r="B62">
            <v>3779</v>
          </cell>
          <cell r="C62">
            <v>16</v>
          </cell>
          <cell r="D62">
            <v>15.75</v>
          </cell>
          <cell r="E62">
            <v>14.333333333333334</v>
          </cell>
          <cell r="F62" t="str">
            <v>FRANCE</v>
          </cell>
          <cell r="G62">
            <v>14</v>
          </cell>
          <cell r="H62">
            <v>8</v>
          </cell>
          <cell r="I62">
            <v>1.4166666666666661</v>
          </cell>
          <cell r="J62">
            <v>16</v>
          </cell>
          <cell r="K62"/>
        </row>
        <row r="63">
          <cell r="A63" t="str">
            <v>LE HAVRE, FRANCE</v>
          </cell>
          <cell r="B63">
            <v>3966</v>
          </cell>
          <cell r="C63">
            <v>17</v>
          </cell>
          <cell r="D63">
            <v>16.541666666666668</v>
          </cell>
          <cell r="E63">
            <v>15.041666666666666</v>
          </cell>
          <cell r="F63" t="str">
            <v>FRANCE</v>
          </cell>
          <cell r="G63">
            <v>15</v>
          </cell>
          <cell r="H63">
            <v>1</v>
          </cell>
          <cell r="I63">
            <v>1.5000000000000018</v>
          </cell>
          <cell r="J63">
            <v>17</v>
          </cell>
          <cell r="K63"/>
        </row>
        <row r="64">
          <cell r="A64" t="str">
            <v>LIVORNO, ITALY</v>
          </cell>
          <cell r="B64">
            <v>3957</v>
          </cell>
          <cell r="C64">
            <v>17</v>
          </cell>
          <cell r="D64">
            <v>16.5</v>
          </cell>
          <cell r="E64">
            <v>15</v>
          </cell>
          <cell r="F64" t="str">
            <v>ITALY</v>
          </cell>
          <cell r="G64">
            <v>15</v>
          </cell>
          <cell r="H64">
            <v>0</v>
          </cell>
          <cell r="I64">
            <v>1.5</v>
          </cell>
          <cell r="J64">
            <v>17</v>
          </cell>
          <cell r="K64"/>
        </row>
        <row r="65">
          <cell r="A65" t="str">
            <v>MALTA</v>
          </cell>
          <cell r="B65">
            <v>4088</v>
          </cell>
          <cell r="C65">
            <v>17</v>
          </cell>
          <cell r="D65">
            <v>17.041666666666668</v>
          </cell>
          <cell r="E65">
            <v>15.5</v>
          </cell>
          <cell r="F65" t="str">
            <v>MALTA</v>
          </cell>
          <cell r="G65">
            <v>15</v>
          </cell>
          <cell r="H65">
            <v>12</v>
          </cell>
          <cell r="I65">
            <v>1.5416666666666679</v>
          </cell>
          <cell r="J65">
            <v>17</v>
          </cell>
          <cell r="K65"/>
        </row>
        <row r="66">
          <cell r="A66" t="str">
            <v>MAMONAL, COLOMBIA</v>
          </cell>
          <cell r="B66">
            <v>4794</v>
          </cell>
          <cell r="C66">
            <v>20</v>
          </cell>
          <cell r="D66">
            <v>19.958333333333332</v>
          </cell>
          <cell r="E66">
            <v>18.166666666666668</v>
          </cell>
          <cell r="F66" t="str">
            <v>COLOMBIA</v>
          </cell>
          <cell r="G66">
            <v>18</v>
          </cell>
          <cell r="H66">
            <v>4</v>
          </cell>
          <cell r="I66">
            <v>1.7916666666666643</v>
          </cell>
          <cell r="J66">
            <v>20</v>
          </cell>
          <cell r="K66"/>
        </row>
        <row r="67">
          <cell r="A67" t="str">
            <v>MILFORD HAVEN, UK</v>
          </cell>
          <cell r="B67">
            <v>3919</v>
          </cell>
          <cell r="C67">
            <v>16</v>
          </cell>
          <cell r="D67">
            <v>16.333333333333332</v>
          </cell>
          <cell r="E67">
            <v>14.833333333333334</v>
          </cell>
          <cell r="F67" t="str">
            <v>UK</v>
          </cell>
          <cell r="G67">
            <v>14</v>
          </cell>
          <cell r="H67">
            <v>20</v>
          </cell>
          <cell r="I67">
            <v>1.4999999999999982</v>
          </cell>
          <cell r="J67">
            <v>16</v>
          </cell>
          <cell r="K67"/>
        </row>
        <row r="68">
          <cell r="A68" t="str">
            <v>MOHAMMEDIA, MOROCCO</v>
          </cell>
          <cell r="B68">
            <v>2927</v>
          </cell>
          <cell r="C68">
            <v>12</v>
          </cell>
          <cell r="D68">
            <v>12.208333333333334</v>
          </cell>
          <cell r="E68">
            <v>11.083333333333334</v>
          </cell>
          <cell r="F68" t="str">
            <v>MOROCCO</v>
          </cell>
          <cell r="G68">
            <v>11</v>
          </cell>
          <cell r="H68">
            <v>2</v>
          </cell>
          <cell r="I68">
            <v>1.125</v>
          </cell>
          <cell r="J68">
            <v>12</v>
          </cell>
          <cell r="K68"/>
        </row>
        <row r="69">
          <cell r="A69" t="str">
            <v>MONGSTAD, NORWAY</v>
          </cell>
          <cell r="B69">
            <v>4622</v>
          </cell>
          <cell r="C69">
            <v>19</v>
          </cell>
          <cell r="D69">
            <v>19.25</v>
          </cell>
          <cell r="E69">
            <v>17.5</v>
          </cell>
          <cell r="F69" t="str">
            <v>NORWAY</v>
          </cell>
          <cell r="G69">
            <v>17</v>
          </cell>
          <cell r="H69">
            <v>12</v>
          </cell>
          <cell r="I69">
            <v>1.75</v>
          </cell>
          <cell r="J69">
            <v>19</v>
          </cell>
          <cell r="K69"/>
        </row>
        <row r="70">
          <cell r="A70" t="str">
            <v>MUMBAI, INDIA</v>
          </cell>
          <cell r="B70">
            <v>7154</v>
          </cell>
          <cell r="C70">
            <v>30</v>
          </cell>
          <cell r="D70">
            <v>29.791666666666668</v>
          </cell>
          <cell r="E70">
            <v>27.083333333333332</v>
          </cell>
          <cell r="F70" t="str">
            <v>INDIA</v>
          </cell>
          <cell r="G70">
            <v>27</v>
          </cell>
          <cell r="H70">
            <v>2</v>
          </cell>
          <cell r="I70">
            <v>2.7083333333333357</v>
          </cell>
          <cell r="J70">
            <v>30</v>
          </cell>
          <cell r="K70"/>
        </row>
        <row r="71">
          <cell r="A71" t="str">
            <v>SOHAR, OMAN</v>
          </cell>
          <cell r="B71"/>
          <cell r="C71">
            <v>31</v>
          </cell>
          <cell r="D71">
            <v>30.77</v>
          </cell>
          <cell r="E71">
            <v>26.541666666666668</v>
          </cell>
          <cell r="F71" t="str">
            <v>OMAN</v>
          </cell>
          <cell r="G71">
            <v>26</v>
          </cell>
          <cell r="H71">
            <v>13</v>
          </cell>
          <cell r="I71">
            <v>4.2283333333333317</v>
          </cell>
          <cell r="J71">
            <v>29</v>
          </cell>
          <cell r="K71"/>
        </row>
        <row r="72">
          <cell r="A72" t="str">
            <v>MUSCAT, OMAN</v>
          </cell>
          <cell r="B72"/>
          <cell r="C72">
            <v>29</v>
          </cell>
          <cell r="D72">
            <v>29.2</v>
          </cell>
          <cell r="E72">
            <v>26.541666666666668</v>
          </cell>
          <cell r="F72" t="str">
            <v>OMAN</v>
          </cell>
          <cell r="G72">
            <v>26</v>
          </cell>
          <cell r="H72">
            <v>13</v>
          </cell>
          <cell r="I72">
            <v>2.6583333333333314</v>
          </cell>
          <cell r="J72">
            <v>29</v>
          </cell>
          <cell r="K72"/>
        </row>
        <row r="73">
          <cell r="A73" t="str">
            <v>NASSAU, BAHAMAS</v>
          </cell>
          <cell r="B73">
            <v>4894</v>
          </cell>
          <cell r="C73">
            <v>20</v>
          </cell>
          <cell r="D73">
            <v>20.375</v>
          </cell>
          <cell r="E73">
            <v>18.541666666666668</v>
          </cell>
          <cell r="F73" t="str">
            <v>BAHAMAS</v>
          </cell>
          <cell r="G73">
            <v>18</v>
          </cell>
          <cell r="H73">
            <v>13</v>
          </cell>
          <cell r="I73">
            <v>1.8333333333333321</v>
          </cell>
          <cell r="J73">
            <v>20</v>
          </cell>
          <cell r="K73"/>
        </row>
        <row r="74">
          <cell r="A74" t="str">
            <v>NEW ORLEANS, USA</v>
          </cell>
          <cell r="B74">
            <v>5754</v>
          </cell>
          <cell r="C74">
            <v>24</v>
          </cell>
          <cell r="D74">
            <v>23.958333333333332</v>
          </cell>
          <cell r="E74">
            <v>21.791666666666668</v>
          </cell>
          <cell r="F74" t="str">
            <v>USA</v>
          </cell>
          <cell r="G74">
            <v>21</v>
          </cell>
          <cell r="H74">
            <v>19</v>
          </cell>
          <cell r="I74">
            <v>2.1666666666666643</v>
          </cell>
          <cell r="J74">
            <v>24</v>
          </cell>
          <cell r="K74"/>
        </row>
        <row r="75">
          <cell r="A75" t="str">
            <v>PALDISKI, ESTONIA</v>
          </cell>
          <cell r="B75">
            <v>5220</v>
          </cell>
          <cell r="C75">
            <v>22</v>
          </cell>
          <cell r="D75">
            <v>21.75</v>
          </cell>
          <cell r="E75">
            <v>19.791666666666668</v>
          </cell>
          <cell r="F75" t="str">
            <v>ESTONIA</v>
          </cell>
          <cell r="G75">
            <v>19</v>
          </cell>
          <cell r="H75">
            <v>19</v>
          </cell>
          <cell r="I75">
            <v>1.9583333333333321</v>
          </cell>
          <cell r="J75">
            <v>22</v>
          </cell>
          <cell r="K75"/>
        </row>
        <row r="76">
          <cell r="A76" t="str">
            <v>PASCAGOULA MS, USA</v>
          </cell>
          <cell r="B76">
            <v>5696</v>
          </cell>
          <cell r="C76">
            <v>24</v>
          </cell>
          <cell r="D76">
            <v>23.75</v>
          </cell>
          <cell r="E76">
            <v>21.583333333333332</v>
          </cell>
          <cell r="F76" t="str">
            <v>USA</v>
          </cell>
          <cell r="G76">
            <v>21</v>
          </cell>
          <cell r="H76">
            <v>14</v>
          </cell>
          <cell r="I76">
            <v>2.1666666666666679</v>
          </cell>
          <cell r="J76">
            <v>24</v>
          </cell>
          <cell r="K76"/>
        </row>
        <row r="77">
          <cell r="A77" t="str">
            <v>PENSACOLA MS, USA</v>
          </cell>
          <cell r="B77">
            <v>5644</v>
          </cell>
          <cell r="C77">
            <v>24</v>
          </cell>
          <cell r="D77">
            <v>23.5</v>
          </cell>
          <cell r="E77">
            <v>21.375</v>
          </cell>
          <cell r="F77" t="str">
            <v>USA</v>
          </cell>
          <cell r="G77">
            <v>21</v>
          </cell>
          <cell r="H77">
            <v>9</v>
          </cell>
          <cell r="I77">
            <v>2.125</v>
          </cell>
          <cell r="J77">
            <v>24</v>
          </cell>
          <cell r="K77"/>
        </row>
        <row r="78">
          <cell r="A78" t="str">
            <v>POHANG, KOREA</v>
          </cell>
          <cell r="B78">
            <v>10523</v>
          </cell>
          <cell r="C78">
            <v>44</v>
          </cell>
          <cell r="D78">
            <v>43.833333333333336</v>
          </cell>
          <cell r="E78">
            <v>39.875</v>
          </cell>
          <cell r="F78" t="str">
            <v>KOREA</v>
          </cell>
          <cell r="G78">
            <v>39</v>
          </cell>
          <cell r="H78">
            <v>21</v>
          </cell>
          <cell r="I78">
            <v>3.9583333333333357</v>
          </cell>
          <cell r="J78">
            <v>31</v>
          </cell>
          <cell r="K78"/>
        </row>
        <row r="79">
          <cell r="A79" t="str">
            <v>POINTE-NOIRE</v>
          </cell>
          <cell r="B79">
            <v>846</v>
          </cell>
          <cell r="C79">
            <v>4</v>
          </cell>
          <cell r="D79">
            <v>3.5416666666666701</v>
          </cell>
          <cell r="E79">
            <v>3.2083333333333335</v>
          </cell>
          <cell r="F79" t="str">
            <v>CONGO</v>
          </cell>
          <cell r="G79">
            <v>3</v>
          </cell>
          <cell r="H79">
            <v>5</v>
          </cell>
          <cell r="I79">
            <v>0.33333333333333659</v>
          </cell>
          <cell r="J79">
            <v>4</v>
          </cell>
          <cell r="K79"/>
        </row>
        <row r="80">
          <cell r="A80" t="str">
            <v>PORT ARTHUR, USA</v>
          </cell>
          <cell r="B80">
            <v>5884</v>
          </cell>
          <cell r="C80">
            <v>25</v>
          </cell>
          <cell r="D80">
            <v>24.5</v>
          </cell>
          <cell r="E80">
            <v>22.291666666666668</v>
          </cell>
          <cell r="F80" t="str">
            <v>USA</v>
          </cell>
          <cell r="G80">
            <v>22</v>
          </cell>
          <cell r="H80">
            <v>7</v>
          </cell>
          <cell r="I80">
            <v>2.2083333333333321</v>
          </cell>
          <cell r="J80">
            <v>25</v>
          </cell>
          <cell r="K80"/>
        </row>
        <row r="81">
          <cell r="A81" t="str">
            <v>PORT CANAVERAL FL, USA</v>
          </cell>
          <cell r="B81">
            <v>5076</v>
          </cell>
          <cell r="C81">
            <v>21</v>
          </cell>
          <cell r="D81">
            <v>21.166666666666668</v>
          </cell>
          <cell r="E81">
            <v>19.208333333333332</v>
          </cell>
          <cell r="F81" t="str">
            <v>USA</v>
          </cell>
          <cell r="G81">
            <v>19</v>
          </cell>
          <cell r="H81">
            <v>5</v>
          </cell>
          <cell r="I81">
            <v>1.9583333333333357</v>
          </cell>
          <cell r="J81">
            <v>21</v>
          </cell>
          <cell r="K81"/>
        </row>
        <row r="82">
          <cell r="A82" t="str">
            <v>PORT OF SPAIN, TRINIDAD</v>
          </cell>
          <cell r="B82">
            <v>3929</v>
          </cell>
          <cell r="C82">
            <v>16</v>
          </cell>
          <cell r="D82">
            <v>16.375</v>
          </cell>
          <cell r="E82">
            <v>14.875</v>
          </cell>
          <cell r="F82" t="str">
            <v>TRINIDAD</v>
          </cell>
          <cell r="G82">
            <v>14</v>
          </cell>
          <cell r="H82">
            <v>21</v>
          </cell>
          <cell r="I82">
            <v>1.5</v>
          </cell>
          <cell r="J82">
            <v>16</v>
          </cell>
          <cell r="K82"/>
        </row>
        <row r="83">
          <cell r="A83" t="str">
            <v>PORT SUDAN, SUDAN</v>
          </cell>
          <cell r="B83">
            <v>5788</v>
          </cell>
          <cell r="C83">
            <v>24</v>
          </cell>
          <cell r="D83">
            <v>24.125</v>
          </cell>
          <cell r="E83">
            <v>21.916666666666668</v>
          </cell>
          <cell r="F83" t="str">
            <v>SUDAN</v>
          </cell>
          <cell r="G83">
            <v>21</v>
          </cell>
          <cell r="H83">
            <v>22</v>
          </cell>
          <cell r="I83">
            <v>2.2083333333333321</v>
          </cell>
          <cell r="J83">
            <v>24</v>
          </cell>
          <cell r="K83"/>
        </row>
        <row r="84">
          <cell r="A84" t="str">
            <v>PORVOO, FINLAND</v>
          </cell>
          <cell r="B84">
            <v>5299</v>
          </cell>
          <cell r="C84">
            <v>22</v>
          </cell>
          <cell r="D84">
            <v>22.083333333333332</v>
          </cell>
          <cell r="E84">
            <v>20.083333333333332</v>
          </cell>
          <cell r="F84" t="str">
            <v>FINLAND</v>
          </cell>
          <cell r="G84">
            <v>20</v>
          </cell>
          <cell r="H84">
            <v>2</v>
          </cell>
          <cell r="I84">
            <v>2</v>
          </cell>
          <cell r="J84">
            <v>22</v>
          </cell>
          <cell r="K84"/>
        </row>
        <row r="85">
          <cell r="A85" t="str">
            <v>PRIOLO GARGALLO, ITALY</v>
          </cell>
          <cell r="B85">
            <v>4126</v>
          </cell>
          <cell r="C85">
            <v>17</v>
          </cell>
          <cell r="D85">
            <v>17.208333333333332</v>
          </cell>
          <cell r="E85">
            <v>15.625</v>
          </cell>
          <cell r="F85" t="str">
            <v>ITALY</v>
          </cell>
          <cell r="G85">
            <v>15</v>
          </cell>
          <cell r="H85">
            <v>15</v>
          </cell>
          <cell r="I85">
            <v>1.5833333333333321</v>
          </cell>
          <cell r="J85">
            <v>17</v>
          </cell>
          <cell r="K85"/>
        </row>
        <row r="86">
          <cell r="A86" t="str">
            <v>PRIOLO ISAB REFINERY, ITALY</v>
          </cell>
          <cell r="B86">
            <v>4126</v>
          </cell>
          <cell r="C86">
            <v>17</v>
          </cell>
          <cell r="D86">
            <v>17.208333333333332</v>
          </cell>
          <cell r="E86">
            <v>15.625</v>
          </cell>
          <cell r="F86" t="str">
            <v>ITALY</v>
          </cell>
          <cell r="G86">
            <v>15</v>
          </cell>
          <cell r="H86">
            <v>15</v>
          </cell>
          <cell r="I86">
            <v>1.5833333333333321</v>
          </cell>
          <cell r="J86">
            <v>17</v>
          </cell>
          <cell r="K86"/>
        </row>
        <row r="87">
          <cell r="A87" t="str">
            <v>PRIOLO, ITALY</v>
          </cell>
          <cell r="B87">
            <v>4131</v>
          </cell>
          <cell r="C87">
            <v>17</v>
          </cell>
          <cell r="D87">
            <v>17.208333333333332</v>
          </cell>
          <cell r="E87">
            <v>15.666666666666666</v>
          </cell>
          <cell r="F87" t="str">
            <v>ITALY</v>
          </cell>
          <cell r="G87">
            <v>15</v>
          </cell>
          <cell r="H87">
            <v>16</v>
          </cell>
          <cell r="I87">
            <v>1.5416666666666661</v>
          </cell>
          <cell r="J87">
            <v>17</v>
          </cell>
          <cell r="K87"/>
        </row>
        <row r="88">
          <cell r="A88" t="str">
            <v>PUERTO DE SANTA MARIA, SPAIN</v>
          </cell>
          <cell r="B88">
            <v>3090</v>
          </cell>
          <cell r="C88">
            <v>13</v>
          </cell>
          <cell r="D88">
            <v>12.875</v>
          </cell>
          <cell r="E88">
            <v>11.708333333333334</v>
          </cell>
          <cell r="F88" t="str">
            <v>SPAIN</v>
          </cell>
          <cell r="G88">
            <v>11</v>
          </cell>
          <cell r="H88">
            <v>17</v>
          </cell>
          <cell r="I88">
            <v>1.1666666666666661</v>
          </cell>
          <cell r="J88">
            <v>13</v>
          </cell>
          <cell r="K88"/>
        </row>
        <row r="89">
          <cell r="A89" t="str">
            <v>PUERTO SANTA MARIA, SPAIN</v>
          </cell>
          <cell r="B89">
            <v>3090</v>
          </cell>
          <cell r="C89">
            <v>13</v>
          </cell>
          <cell r="D89">
            <v>12.875</v>
          </cell>
          <cell r="E89">
            <v>11.708333333333334</v>
          </cell>
          <cell r="F89" t="str">
            <v>SPAIN</v>
          </cell>
          <cell r="G89">
            <v>11</v>
          </cell>
          <cell r="H89">
            <v>17</v>
          </cell>
          <cell r="I89">
            <v>1.1666666666666661</v>
          </cell>
          <cell r="J89">
            <v>13</v>
          </cell>
          <cell r="K89"/>
        </row>
        <row r="90">
          <cell r="A90" t="str">
            <v>PUMA ENERGY, ABIDJAN</v>
          </cell>
          <cell r="B90">
            <v>457</v>
          </cell>
          <cell r="C90">
            <v>2</v>
          </cell>
          <cell r="D90">
            <v>1.9166666666666665</v>
          </cell>
          <cell r="E90">
            <v>1.75</v>
          </cell>
          <cell r="F90" t="str">
            <v>ABIDJAN</v>
          </cell>
          <cell r="G90">
            <v>1</v>
          </cell>
          <cell r="H90">
            <v>18</v>
          </cell>
          <cell r="I90">
            <v>0.16666666666666652</v>
          </cell>
          <cell r="J90">
            <v>2</v>
          </cell>
          <cell r="K90"/>
        </row>
        <row r="91">
          <cell r="A91" t="str">
            <v>PUNTA CARDON, VENEZUELA</v>
          </cell>
          <cell r="B91">
            <v>4463</v>
          </cell>
          <cell r="C91">
            <v>19</v>
          </cell>
          <cell r="D91">
            <v>18.583333333333332</v>
          </cell>
          <cell r="E91">
            <v>16.916666666666668</v>
          </cell>
          <cell r="F91" t="str">
            <v>VENEZUELA</v>
          </cell>
          <cell r="G91">
            <v>16</v>
          </cell>
          <cell r="H91">
            <v>22</v>
          </cell>
          <cell r="I91">
            <v>1.6666666666666643</v>
          </cell>
          <cell r="J91">
            <v>19</v>
          </cell>
          <cell r="K91"/>
        </row>
        <row r="92">
          <cell r="A92" t="str">
            <v>PUSAN, KOREA</v>
          </cell>
          <cell r="B92">
            <v>10523</v>
          </cell>
          <cell r="C92">
            <v>44</v>
          </cell>
          <cell r="D92">
            <v>43.833333333333336</v>
          </cell>
          <cell r="E92">
            <v>39.875</v>
          </cell>
          <cell r="F92" t="str">
            <v>KOREA</v>
          </cell>
          <cell r="G92">
            <v>39</v>
          </cell>
          <cell r="H92">
            <v>21</v>
          </cell>
          <cell r="I92">
            <v>3.9583333333333357</v>
          </cell>
          <cell r="J92">
            <v>31</v>
          </cell>
          <cell r="K92"/>
        </row>
        <row r="93">
          <cell r="A93" t="str">
            <v>RIGA, LATVIA</v>
          </cell>
          <cell r="B93">
            <v>5075</v>
          </cell>
          <cell r="C93">
            <v>21</v>
          </cell>
          <cell r="D93">
            <v>21.166666666666668</v>
          </cell>
          <cell r="E93">
            <v>19.208333333333332</v>
          </cell>
          <cell r="F93" t="str">
            <v>LATVIA</v>
          </cell>
          <cell r="G93">
            <v>19</v>
          </cell>
          <cell r="H93">
            <v>5</v>
          </cell>
          <cell r="I93">
            <v>1.9583333333333357</v>
          </cell>
          <cell r="J93">
            <v>21</v>
          </cell>
          <cell r="K93"/>
        </row>
        <row r="94">
          <cell r="A94" t="str">
            <v>RIJEKA, CROATIA</v>
          </cell>
          <cell r="B94">
            <v>4702</v>
          </cell>
          <cell r="C94">
            <v>20</v>
          </cell>
          <cell r="D94">
            <v>19.583333333333332</v>
          </cell>
          <cell r="E94">
            <v>17.791666666666668</v>
          </cell>
          <cell r="F94" t="str">
            <v>CROATIA</v>
          </cell>
          <cell r="G94">
            <v>17</v>
          </cell>
          <cell r="H94">
            <v>19</v>
          </cell>
          <cell r="I94">
            <v>1.7916666666666643</v>
          </cell>
          <cell r="J94">
            <v>20</v>
          </cell>
          <cell r="K94"/>
        </row>
        <row r="95">
          <cell r="A95" t="str">
            <v>ROSEAU, DOMINICA</v>
          </cell>
          <cell r="B95">
            <v>3925</v>
          </cell>
          <cell r="C95">
            <v>16</v>
          </cell>
          <cell r="D95">
            <v>16.375</v>
          </cell>
          <cell r="E95">
            <v>14.875</v>
          </cell>
          <cell r="F95" t="str">
            <v>DOMINICA</v>
          </cell>
          <cell r="G95">
            <v>14</v>
          </cell>
          <cell r="H95">
            <v>21</v>
          </cell>
          <cell r="I95">
            <v>1.5</v>
          </cell>
          <cell r="J95">
            <v>16</v>
          </cell>
          <cell r="K95"/>
        </row>
        <row r="96">
          <cell r="A96" t="str">
            <v>ROTTERDAM, NETHERLANDS</v>
          </cell>
          <cell r="B96">
            <v>4171</v>
          </cell>
          <cell r="C96">
            <v>17</v>
          </cell>
          <cell r="D96">
            <v>17.375</v>
          </cell>
          <cell r="E96">
            <v>15.791666666666666</v>
          </cell>
          <cell r="F96" t="str">
            <v>NETHERLANDS</v>
          </cell>
          <cell r="G96">
            <v>15</v>
          </cell>
          <cell r="H96">
            <v>19</v>
          </cell>
          <cell r="I96">
            <v>1.5833333333333339</v>
          </cell>
          <cell r="J96">
            <v>17</v>
          </cell>
          <cell r="K96"/>
        </row>
        <row r="97">
          <cell r="A97" t="str">
            <v>SAMIL, KOREA</v>
          </cell>
          <cell r="B97">
            <v>10471</v>
          </cell>
          <cell r="C97">
            <v>44</v>
          </cell>
          <cell r="D97">
            <v>43.625</v>
          </cell>
          <cell r="E97">
            <v>39.666666666666664</v>
          </cell>
          <cell r="F97" t="str">
            <v>KOREA</v>
          </cell>
          <cell r="G97">
            <v>39</v>
          </cell>
          <cell r="H97">
            <v>16</v>
          </cell>
          <cell r="I97">
            <v>3.9583333333333357</v>
          </cell>
          <cell r="J97">
            <v>31</v>
          </cell>
          <cell r="K97"/>
        </row>
        <row r="98">
          <cell r="A98" t="str">
            <v>SAN NICOLAS, ARUBA</v>
          </cell>
          <cell r="B98">
            <v>4412</v>
          </cell>
          <cell r="C98">
            <v>18</v>
          </cell>
          <cell r="D98">
            <v>18.375</v>
          </cell>
          <cell r="E98">
            <v>16.708333333333332</v>
          </cell>
          <cell r="F98" t="str">
            <v>ARUBA</v>
          </cell>
          <cell r="G98">
            <v>16</v>
          </cell>
          <cell r="H98">
            <v>17</v>
          </cell>
          <cell r="I98">
            <v>1.6666666666666679</v>
          </cell>
          <cell r="J98">
            <v>18</v>
          </cell>
          <cell r="K98"/>
        </row>
        <row r="99">
          <cell r="A99" t="str">
            <v>SAN PEDRO DE MACORIS, DOMINICA REPUBLIC</v>
          </cell>
          <cell r="B99">
            <v>4395</v>
          </cell>
          <cell r="C99">
            <v>18</v>
          </cell>
          <cell r="D99">
            <v>18.333333333333332</v>
          </cell>
          <cell r="E99">
            <v>16.666666666666668</v>
          </cell>
          <cell r="F99" t="str">
            <v>DOMINICA REPUBLIC</v>
          </cell>
          <cell r="G99">
            <v>16</v>
          </cell>
          <cell r="H99">
            <v>16</v>
          </cell>
          <cell r="I99">
            <v>1.6666666666666643</v>
          </cell>
          <cell r="J99">
            <v>18</v>
          </cell>
          <cell r="K99"/>
        </row>
        <row r="100">
          <cell r="A100" t="str">
            <v>SAN PEDRO DE MACORIS, DOMINICAN REPUBLIC</v>
          </cell>
          <cell r="B100">
            <v>4395</v>
          </cell>
          <cell r="C100">
            <v>18</v>
          </cell>
          <cell r="D100">
            <v>18.333333333333332</v>
          </cell>
          <cell r="E100">
            <v>16.666666666666668</v>
          </cell>
          <cell r="F100" t="str">
            <v>DOMINICAN REPUBLIC</v>
          </cell>
          <cell r="G100">
            <v>16</v>
          </cell>
          <cell r="H100">
            <v>16</v>
          </cell>
          <cell r="I100">
            <v>1.6666666666666643</v>
          </cell>
          <cell r="J100">
            <v>18</v>
          </cell>
          <cell r="K100"/>
        </row>
        <row r="101">
          <cell r="A101" t="str">
            <v>SANTA CRUZ DE TENERIFE, SPAIN</v>
          </cell>
          <cell r="B101">
            <v>3090</v>
          </cell>
          <cell r="C101">
            <v>13</v>
          </cell>
          <cell r="D101">
            <v>12.875</v>
          </cell>
          <cell r="E101">
            <v>11.708333333333334</v>
          </cell>
          <cell r="F101" t="str">
            <v>SPAIN</v>
          </cell>
          <cell r="G101">
            <v>11</v>
          </cell>
          <cell r="H101">
            <v>17</v>
          </cell>
          <cell r="I101">
            <v>1.1666666666666661</v>
          </cell>
          <cell r="J101">
            <v>13</v>
          </cell>
          <cell r="K101"/>
        </row>
        <row r="102">
          <cell r="A102" t="str">
            <v>SAO SEBASTIAO, BRAZIL</v>
          </cell>
          <cell r="B102">
            <v>3397</v>
          </cell>
          <cell r="C102">
            <v>14</v>
          </cell>
          <cell r="D102">
            <v>14.166666666666666</v>
          </cell>
          <cell r="E102">
            <v>12.875</v>
          </cell>
          <cell r="F102" t="str">
            <v>BRAZIL</v>
          </cell>
          <cell r="G102">
            <v>12</v>
          </cell>
          <cell r="H102">
            <v>21</v>
          </cell>
          <cell r="I102">
            <v>1.2916666666666661</v>
          </cell>
          <cell r="J102">
            <v>14</v>
          </cell>
          <cell r="K102"/>
        </row>
        <row r="103">
          <cell r="A103" t="str">
            <v>SARROCH, ITALY</v>
          </cell>
          <cell r="B103">
            <v>3810</v>
          </cell>
          <cell r="C103">
            <v>16</v>
          </cell>
          <cell r="D103">
            <v>15.875</v>
          </cell>
          <cell r="E103">
            <v>14.416666666666666</v>
          </cell>
          <cell r="F103" t="str">
            <v>ITALY</v>
          </cell>
          <cell r="G103">
            <v>14</v>
          </cell>
          <cell r="H103">
            <v>10</v>
          </cell>
          <cell r="I103">
            <v>1.4583333333333339</v>
          </cell>
          <cell r="J103">
            <v>16</v>
          </cell>
          <cell r="K103"/>
        </row>
        <row r="104">
          <cell r="A104" t="str">
            <v>SIKKA, INDIA</v>
          </cell>
          <cell r="B104">
            <v>7154</v>
          </cell>
          <cell r="C104">
            <v>30</v>
          </cell>
          <cell r="D104">
            <v>29.791666666666668</v>
          </cell>
          <cell r="E104">
            <v>27.083333333333332</v>
          </cell>
          <cell r="F104" t="str">
            <v>INDIA</v>
          </cell>
          <cell r="G104">
            <v>27</v>
          </cell>
          <cell r="H104">
            <v>2</v>
          </cell>
          <cell r="I104">
            <v>2.7083333333333357</v>
          </cell>
          <cell r="J104">
            <v>30</v>
          </cell>
          <cell r="K104"/>
        </row>
        <row r="105">
          <cell r="A105" t="str">
            <v>SINGAPORE</v>
          </cell>
          <cell r="B105">
            <v>8166</v>
          </cell>
          <cell r="C105">
            <v>31</v>
          </cell>
          <cell r="D105">
            <v>34.041666666666664</v>
          </cell>
          <cell r="E105">
            <v>30.916666666666668</v>
          </cell>
          <cell r="F105" t="str">
            <v>SINGAPORE</v>
          </cell>
          <cell r="G105">
            <v>30</v>
          </cell>
          <cell r="H105">
            <v>22</v>
          </cell>
          <cell r="I105">
            <v>3.1249999999999964</v>
          </cell>
          <cell r="J105">
            <v>31</v>
          </cell>
          <cell r="K105"/>
        </row>
        <row r="106">
          <cell r="A106" t="str">
            <v>ST CROIX, VIRGIN ISLANDS</v>
          </cell>
          <cell r="B106">
            <v>4125</v>
          </cell>
          <cell r="C106">
            <v>17</v>
          </cell>
          <cell r="D106">
            <v>17.208333333333332</v>
          </cell>
          <cell r="E106">
            <v>15.625</v>
          </cell>
          <cell r="F106" t="str">
            <v>VIRGIN ISLANDS</v>
          </cell>
          <cell r="G106">
            <v>15</v>
          </cell>
          <cell r="H106">
            <v>15</v>
          </cell>
          <cell r="I106">
            <v>1.5833333333333321</v>
          </cell>
          <cell r="J106">
            <v>17</v>
          </cell>
          <cell r="K106"/>
        </row>
        <row r="107">
          <cell r="A107" t="str">
            <v>STAVANGER, NORWAY</v>
          </cell>
          <cell r="B107">
            <v>4554</v>
          </cell>
          <cell r="C107">
            <v>20</v>
          </cell>
          <cell r="D107">
            <v>19.958333333333332</v>
          </cell>
          <cell r="E107">
            <v>17.25</v>
          </cell>
          <cell r="F107" t="str">
            <v>NORWAY</v>
          </cell>
          <cell r="G107">
            <v>17</v>
          </cell>
          <cell r="H107">
            <v>6</v>
          </cell>
          <cell r="I107">
            <v>2.7083333333333321</v>
          </cell>
          <cell r="J107">
            <v>20</v>
          </cell>
          <cell r="K107"/>
        </row>
        <row r="108">
          <cell r="A108" t="str">
            <v>TALLINN, ESTONIA</v>
          </cell>
          <cell r="B108">
            <v>5251</v>
          </cell>
          <cell r="C108">
            <v>22</v>
          </cell>
          <cell r="D108">
            <v>21.875</v>
          </cell>
          <cell r="E108">
            <v>19.875</v>
          </cell>
          <cell r="F108" t="str">
            <v>ESTONIA</v>
          </cell>
          <cell r="G108">
            <v>19</v>
          </cell>
          <cell r="H108">
            <v>21</v>
          </cell>
          <cell r="I108">
            <v>2</v>
          </cell>
          <cell r="J108">
            <v>22</v>
          </cell>
          <cell r="K108"/>
        </row>
        <row r="109">
          <cell r="A109" t="str">
            <v>TANGIER, MOROCCO</v>
          </cell>
          <cell r="B109">
            <v>3075</v>
          </cell>
          <cell r="C109">
            <v>13</v>
          </cell>
          <cell r="D109">
            <v>12.833333333333334</v>
          </cell>
          <cell r="E109">
            <v>11.666666666666666</v>
          </cell>
          <cell r="F109" t="str">
            <v>MOROCCO</v>
          </cell>
          <cell r="G109">
            <v>11</v>
          </cell>
          <cell r="H109">
            <v>16</v>
          </cell>
          <cell r="I109">
            <v>1.1666666666666679</v>
          </cell>
          <cell r="J109">
            <v>13</v>
          </cell>
          <cell r="K109"/>
        </row>
        <row r="110">
          <cell r="A110" t="str">
            <v>TEMA, GHANA</v>
          </cell>
          <cell r="B110">
            <v>213</v>
          </cell>
          <cell r="C110">
            <v>1</v>
          </cell>
          <cell r="D110">
            <v>0.875</v>
          </cell>
          <cell r="E110">
            <v>0.79166666666666663</v>
          </cell>
          <cell r="F110" t="str">
            <v>GHANA</v>
          </cell>
          <cell r="G110">
            <v>0</v>
          </cell>
          <cell r="H110">
            <v>19</v>
          </cell>
          <cell r="I110">
            <v>8.333333333333337E-2</v>
          </cell>
          <cell r="J110">
            <v>1</v>
          </cell>
          <cell r="K110"/>
        </row>
        <row r="111">
          <cell r="A111" t="str">
            <v>TEXAS CITY, USA</v>
          </cell>
          <cell r="B111">
            <v>5912</v>
          </cell>
          <cell r="C111">
            <v>25</v>
          </cell>
          <cell r="D111">
            <v>24.625</v>
          </cell>
          <cell r="E111">
            <v>22.375</v>
          </cell>
          <cell r="F111" t="str">
            <v>USA</v>
          </cell>
          <cell r="G111">
            <v>22</v>
          </cell>
          <cell r="H111">
            <v>9</v>
          </cell>
          <cell r="I111">
            <v>2.25</v>
          </cell>
          <cell r="J111">
            <v>25</v>
          </cell>
          <cell r="K111"/>
        </row>
        <row r="112">
          <cell r="A112" t="str">
            <v>THIRD PORT, VIRGIN ISALND</v>
          </cell>
          <cell r="B112">
            <v>4125</v>
          </cell>
          <cell r="C112">
            <v>17</v>
          </cell>
          <cell r="D112">
            <v>17.208333333333332</v>
          </cell>
          <cell r="E112">
            <v>15.625</v>
          </cell>
          <cell r="F112"/>
          <cell r="G112">
            <v>15</v>
          </cell>
          <cell r="H112">
            <v>15</v>
          </cell>
          <cell r="I112">
            <v>1.5833333333333321</v>
          </cell>
          <cell r="J112">
            <v>17</v>
          </cell>
          <cell r="K112"/>
        </row>
        <row r="113">
          <cell r="A113" t="str">
            <v>TRINIDAD, WEST INDIES</v>
          </cell>
          <cell r="B113">
            <v>3929</v>
          </cell>
          <cell r="C113">
            <v>16</v>
          </cell>
          <cell r="D113">
            <v>16.375</v>
          </cell>
          <cell r="E113">
            <v>14.875</v>
          </cell>
          <cell r="F113" t="str">
            <v>WEST INDIES</v>
          </cell>
          <cell r="G113">
            <v>14</v>
          </cell>
          <cell r="H113">
            <v>21</v>
          </cell>
          <cell r="I113">
            <v>1.5</v>
          </cell>
          <cell r="J113">
            <v>16</v>
          </cell>
          <cell r="K113"/>
        </row>
        <row r="114">
          <cell r="A114" t="str">
            <v>TUTUNCIFILIK, TURKEY</v>
          </cell>
          <cell r="B114">
            <v>4921</v>
          </cell>
          <cell r="C114">
            <v>21</v>
          </cell>
          <cell r="D114">
            <v>20.5</v>
          </cell>
          <cell r="E114">
            <v>18.625</v>
          </cell>
          <cell r="F114" t="str">
            <v>TURKEY</v>
          </cell>
          <cell r="G114">
            <v>18</v>
          </cell>
          <cell r="H114">
            <v>15</v>
          </cell>
          <cell r="I114">
            <v>1.875</v>
          </cell>
          <cell r="J114">
            <v>21</v>
          </cell>
          <cell r="K114"/>
        </row>
        <row r="115">
          <cell r="A115" t="str">
            <v>URINJ, CROATIA</v>
          </cell>
          <cell r="B115">
            <v>4702</v>
          </cell>
          <cell r="C115">
            <v>20</v>
          </cell>
          <cell r="D115">
            <v>19.583333333333332</v>
          </cell>
          <cell r="E115">
            <v>17.791666666666668</v>
          </cell>
          <cell r="F115" t="str">
            <v>CROATIA</v>
          </cell>
          <cell r="G115">
            <v>17</v>
          </cell>
          <cell r="H115">
            <v>19</v>
          </cell>
          <cell r="I115">
            <v>1.7916666666666643</v>
          </cell>
          <cell r="J115">
            <v>20</v>
          </cell>
          <cell r="K115"/>
        </row>
        <row r="116">
          <cell r="A116" t="str">
            <v>VALLETTA, MALTA</v>
          </cell>
          <cell r="B116">
            <v>4078</v>
          </cell>
          <cell r="C116">
            <v>17</v>
          </cell>
          <cell r="D116">
            <v>17</v>
          </cell>
          <cell r="E116">
            <v>15.458333333333334</v>
          </cell>
          <cell r="F116" t="str">
            <v>MALTA</v>
          </cell>
          <cell r="G116">
            <v>15</v>
          </cell>
          <cell r="H116">
            <v>11</v>
          </cell>
          <cell r="I116">
            <v>1.5416666666666661</v>
          </cell>
          <cell r="J116">
            <v>17</v>
          </cell>
          <cell r="K116"/>
        </row>
        <row r="117">
          <cell r="A117" t="str">
            <v>VENTSPILS, LATVIA</v>
          </cell>
          <cell r="B117">
            <v>5075</v>
          </cell>
          <cell r="C117">
            <v>21</v>
          </cell>
          <cell r="D117">
            <v>21.166666666666668</v>
          </cell>
          <cell r="E117">
            <v>19.208333333333332</v>
          </cell>
          <cell r="F117" t="str">
            <v>LATVIA</v>
          </cell>
          <cell r="G117">
            <v>19</v>
          </cell>
          <cell r="H117">
            <v>5</v>
          </cell>
          <cell r="I117">
            <v>1.9583333333333357</v>
          </cell>
          <cell r="J117">
            <v>21</v>
          </cell>
          <cell r="K117"/>
        </row>
        <row r="118">
          <cell r="A118" t="str">
            <v>YEOSU, KOREA</v>
          </cell>
          <cell r="B118">
            <v>10471</v>
          </cell>
          <cell r="C118">
            <v>31</v>
          </cell>
          <cell r="D118">
            <v>43.625</v>
          </cell>
          <cell r="E118">
            <v>39.666666666666664</v>
          </cell>
          <cell r="F118" t="str">
            <v>KOREA</v>
          </cell>
          <cell r="G118">
            <v>39</v>
          </cell>
          <cell r="H118">
            <v>16</v>
          </cell>
          <cell r="I118">
            <v>3.9583333333333357</v>
          </cell>
          <cell r="J118">
            <v>31</v>
          </cell>
          <cell r="K118"/>
        </row>
        <row r="119">
          <cell r="A119" t="str">
            <v>YOSU, KOREA</v>
          </cell>
          <cell r="B119">
            <v>10471</v>
          </cell>
          <cell r="C119">
            <v>31</v>
          </cell>
          <cell r="D119">
            <v>43.625</v>
          </cell>
          <cell r="E119">
            <v>39.666666666666664</v>
          </cell>
          <cell r="F119" t="str">
            <v>KOREA</v>
          </cell>
          <cell r="G119">
            <v>39</v>
          </cell>
          <cell r="H119">
            <v>16</v>
          </cell>
          <cell r="I119">
            <v>3.9583333333333357</v>
          </cell>
          <cell r="J119">
            <v>31</v>
          </cell>
          <cell r="K119"/>
        </row>
        <row r="120">
          <cell r="A120" t="str">
            <v>PAULSBORO, USA</v>
          </cell>
          <cell r="B120">
            <v>4968</v>
          </cell>
          <cell r="C120">
            <v>21</v>
          </cell>
          <cell r="D120">
            <v>20.708333333333332</v>
          </cell>
          <cell r="E120">
            <v>18.833333333333332</v>
          </cell>
          <cell r="F120" t="str">
            <v>USA</v>
          </cell>
          <cell r="G120">
            <v>18</v>
          </cell>
          <cell r="H120">
            <v>20</v>
          </cell>
          <cell r="I120">
            <v>1.875</v>
          </cell>
          <cell r="J120">
            <v>21</v>
          </cell>
        </row>
        <row r="121">
          <cell r="A121" t="str">
            <v>NEW YORK, USA</v>
          </cell>
          <cell r="B121">
            <v>4870</v>
          </cell>
          <cell r="C121">
            <v>20</v>
          </cell>
          <cell r="D121">
            <v>20.291666666666668</v>
          </cell>
          <cell r="E121">
            <v>18.458333333333332</v>
          </cell>
          <cell r="F121" t="str">
            <v>USA</v>
          </cell>
          <cell r="G121">
            <v>18</v>
          </cell>
          <cell r="H121">
            <v>11</v>
          </cell>
          <cell r="I121">
            <v>1.8333333333333357</v>
          </cell>
          <cell r="J121">
            <v>20</v>
          </cell>
        </row>
        <row r="122">
          <cell r="A122" t="str">
            <v>TERNEUZEN, NETHERLANDS</v>
          </cell>
          <cell r="B122">
            <v>4138</v>
          </cell>
          <cell r="C122">
            <v>18</v>
          </cell>
          <cell r="D122">
            <v>17.5</v>
          </cell>
          <cell r="E122">
            <v>15.666666666666666</v>
          </cell>
          <cell r="F122" t="str">
            <v>NETHERLANDS</v>
          </cell>
          <cell r="G122">
            <v>15</v>
          </cell>
          <cell r="H122">
            <v>16</v>
          </cell>
          <cell r="I122">
            <v>1.8333333333333339</v>
          </cell>
          <cell r="J122">
            <v>18</v>
          </cell>
        </row>
        <row r="123">
          <cell r="A123" t="str">
            <v>LAS PALMAS</v>
          </cell>
          <cell r="B123">
            <v>2430</v>
          </cell>
          <cell r="C123">
            <v>10</v>
          </cell>
          <cell r="D123">
            <v>10.125</v>
          </cell>
          <cell r="E123">
            <v>9.2083333333333339</v>
          </cell>
          <cell r="F123" t="str">
            <v>CANARY ISLANDS</v>
          </cell>
          <cell r="G123">
            <v>9</v>
          </cell>
          <cell r="H123">
            <v>5</v>
          </cell>
          <cell r="I123">
            <v>0.91666666666666607</v>
          </cell>
          <cell r="J123">
            <v>11</v>
          </cell>
          <cell r="R123" t="str">
            <v>Sakaide</v>
          </cell>
          <cell r="S123" t="str">
            <v>Shikoku</v>
          </cell>
          <cell r="T123" t="str">
            <v>Ports</v>
          </cell>
          <cell r="U123" t="str">
            <v>Sakaide, Shikoku</v>
          </cell>
        </row>
        <row r="124">
          <cell r="A124" t="str">
            <v>TARRAGONA, SPAIN</v>
          </cell>
          <cell r="B124">
            <v>3575</v>
          </cell>
          <cell r="C124">
            <v>15</v>
          </cell>
          <cell r="D124">
            <v>14.916666666666666</v>
          </cell>
          <cell r="E124">
            <v>13.541666666666666</v>
          </cell>
          <cell r="F124" t="str">
            <v>SPAIN</v>
          </cell>
          <cell r="G124">
            <v>13</v>
          </cell>
          <cell r="H124">
            <v>13</v>
          </cell>
          <cell r="I124">
            <v>1.375</v>
          </cell>
          <cell r="J124">
            <v>15</v>
          </cell>
        </row>
        <row r="125">
          <cell r="A125" t="str">
            <v>ALGECIRAS, SPAIN</v>
          </cell>
          <cell r="B125">
            <v>3098</v>
          </cell>
          <cell r="C125">
            <v>13</v>
          </cell>
          <cell r="D125">
            <v>12.916666666666666</v>
          </cell>
          <cell r="E125">
            <v>11.75</v>
          </cell>
          <cell r="F125" t="str">
            <v>SPAIN</v>
          </cell>
          <cell r="G125">
            <v>11</v>
          </cell>
          <cell r="H125">
            <v>18</v>
          </cell>
          <cell r="I125">
            <v>1.1666666666666661</v>
          </cell>
          <cell r="J125">
            <v>13</v>
          </cell>
        </row>
        <row r="126">
          <cell r="A126" t="str">
            <v>PASADENA, USA</v>
          </cell>
          <cell r="B126">
            <v>5947</v>
          </cell>
          <cell r="C126">
            <v>25</v>
          </cell>
          <cell r="D126">
            <v>24.791666666666668</v>
          </cell>
          <cell r="E126">
            <v>22.541666666666668</v>
          </cell>
          <cell r="F126" t="str">
            <v>USA</v>
          </cell>
          <cell r="G126">
            <v>22</v>
          </cell>
          <cell r="H126">
            <v>13</v>
          </cell>
          <cell r="I126">
            <v>2.25</v>
          </cell>
          <cell r="J126">
            <v>25</v>
          </cell>
        </row>
        <row r="127">
          <cell r="A127" t="str">
            <v>BASSETERRE, ST KITTS &amp; NEVIS</v>
          </cell>
          <cell r="B127">
            <v>4012</v>
          </cell>
          <cell r="C127">
            <v>17</v>
          </cell>
          <cell r="D127">
            <v>16.708333333333332</v>
          </cell>
          <cell r="E127">
            <v>15.208333333333334</v>
          </cell>
          <cell r="F127" t="str">
            <v>ST KITTS &amp; NEVIS</v>
          </cell>
          <cell r="G127">
            <v>15</v>
          </cell>
          <cell r="H127">
            <v>5</v>
          </cell>
          <cell r="I127">
            <v>1.4999999999999982</v>
          </cell>
          <cell r="J127">
            <v>17</v>
          </cell>
        </row>
        <row r="128">
          <cell r="A128" t="str">
            <v>ST EUSTATIUS, DUTCH CARIBBEAN</v>
          </cell>
          <cell r="B128">
            <v>4121</v>
          </cell>
          <cell r="C128">
            <v>17</v>
          </cell>
          <cell r="D128">
            <v>17.166666666666668</v>
          </cell>
          <cell r="E128">
            <v>15.625</v>
          </cell>
          <cell r="F128" t="str">
            <v>DUTCH CARIBBEAN</v>
          </cell>
          <cell r="G128">
            <v>15</v>
          </cell>
          <cell r="H128">
            <v>15</v>
          </cell>
          <cell r="I128">
            <v>1.5416666666666679</v>
          </cell>
          <cell r="J128">
            <v>18</v>
          </cell>
        </row>
        <row r="129">
          <cell r="A129" t="str">
            <v>YANGPU, CHINA</v>
          </cell>
          <cell r="B129">
            <v>10784</v>
          </cell>
          <cell r="C129">
            <v>31</v>
          </cell>
          <cell r="D129">
            <v>44.916666666666664</v>
          </cell>
          <cell r="E129">
            <v>38.833333333333336</v>
          </cell>
          <cell r="F129" t="str">
            <v>CHINA</v>
          </cell>
          <cell r="G129">
            <v>38</v>
          </cell>
          <cell r="H129">
            <v>20</v>
          </cell>
          <cell r="I129">
            <v>6.0833333333333286</v>
          </cell>
          <cell r="J129">
            <v>31</v>
          </cell>
        </row>
        <row r="130">
          <cell r="A130" t="str">
            <v>CORUNNA, SPAIN</v>
          </cell>
          <cell r="B130">
            <v>3423</v>
          </cell>
          <cell r="C130">
            <v>14</v>
          </cell>
          <cell r="D130">
            <v>14.25</v>
          </cell>
          <cell r="E130">
            <v>12.958333333333334</v>
          </cell>
          <cell r="F130" t="str">
            <v>SPAIN</v>
          </cell>
          <cell r="G130">
            <v>12</v>
          </cell>
          <cell r="H130">
            <v>23</v>
          </cell>
          <cell r="I130">
            <v>1.2916666666666661</v>
          </cell>
          <cell r="J130">
            <v>15</v>
          </cell>
        </row>
        <row r="131">
          <cell r="A131" t="str">
            <v>IZMIT, TURKEY</v>
          </cell>
          <cell r="B131">
            <v>4926</v>
          </cell>
          <cell r="C131">
            <v>21</v>
          </cell>
          <cell r="D131">
            <v>20.541666666666668</v>
          </cell>
          <cell r="E131">
            <v>18.666666666666668</v>
          </cell>
          <cell r="F131" t="str">
            <v>TURKEY</v>
          </cell>
          <cell r="G131">
            <v>18</v>
          </cell>
          <cell r="H131">
            <v>16</v>
          </cell>
          <cell r="I131">
            <v>1.875</v>
          </cell>
          <cell r="J131">
            <v>21</v>
          </cell>
          <cell r="K131"/>
        </row>
        <row r="132">
          <cell r="A132" t="str">
            <v>DURBAN, SOUTH AFRICA</v>
          </cell>
          <cell r="B132">
            <v>2566</v>
          </cell>
          <cell r="C132">
            <v>14</v>
          </cell>
          <cell r="D132">
            <v>14</v>
          </cell>
          <cell r="E132">
            <v>12.708333333333334</v>
          </cell>
          <cell r="F132" t="str">
            <v>SOUTH AFRICA</v>
          </cell>
          <cell r="G132">
            <v>12</v>
          </cell>
          <cell r="H132">
            <v>17</v>
          </cell>
          <cell r="I132">
            <v>1.2916666666666661</v>
          </cell>
          <cell r="J132">
            <v>15</v>
          </cell>
          <cell r="K132"/>
        </row>
        <row r="133">
          <cell r="A133" t="str">
            <v>BILBAO, SPAIN</v>
          </cell>
          <cell r="B133">
            <v>3671</v>
          </cell>
          <cell r="C133">
            <v>15</v>
          </cell>
          <cell r="D133">
            <v>15.291666666666666</v>
          </cell>
          <cell r="E133">
            <v>13.916666666666666</v>
          </cell>
          <cell r="F133" t="str">
            <v>SPAIN</v>
          </cell>
          <cell r="G133">
            <v>13</v>
          </cell>
          <cell r="H133">
            <v>22</v>
          </cell>
          <cell r="I133">
            <v>1.375</v>
          </cell>
          <cell r="J133">
            <v>16</v>
          </cell>
          <cell r="K133"/>
        </row>
        <row r="134">
          <cell r="A134" t="str">
            <v>VLADIVOSTOK, RUSSIA</v>
          </cell>
          <cell r="B134">
            <v>11023</v>
          </cell>
          <cell r="C134">
            <v>31</v>
          </cell>
          <cell r="D134">
            <v>45.916666666666664</v>
          </cell>
          <cell r="E134">
            <v>41.75</v>
          </cell>
          <cell r="F134" t="str">
            <v>RUSSIA</v>
          </cell>
          <cell r="G134">
            <v>41</v>
          </cell>
          <cell r="H134">
            <v>18</v>
          </cell>
          <cell r="I134">
            <v>4.1666666666666643</v>
          </cell>
          <cell r="J134">
            <v>31</v>
          </cell>
        </row>
        <row r="135">
          <cell r="A135" t="str">
            <v>NAKHODKA, RUSSIA</v>
          </cell>
          <cell r="B135">
            <v>11023</v>
          </cell>
          <cell r="C135">
            <v>31</v>
          </cell>
          <cell r="D135">
            <v>45.916666666666664</v>
          </cell>
          <cell r="E135">
            <v>41.75</v>
          </cell>
          <cell r="F135" t="str">
            <v>RUSSIA</v>
          </cell>
          <cell r="G135">
            <v>41</v>
          </cell>
          <cell r="H135">
            <v>18</v>
          </cell>
          <cell r="I135">
            <v>4.1666666666666643</v>
          </cell>
          <cell r="J135">
            <v>31</v>
          </cell>
        </row>
        <row r="136">
          <cell r="A136" t="str">
            <v>ULSAN, KOREA</v>
          </cell>
          <cell r="B136">
            <v>10523</v>
          </cell>
          <cell r="C136">
            <v>31</v>
          </cell>
          <cell r="D136">
            <v>43.833333333333336</v>
          </cell>
          <cell r="E136">
            <v>39.875</v>
          </cell>
          <cell r="F136" t="str">
            <v>KOREA</v>
          </cell>
          <cell r="G136">
            <v>39</v>
          </cell>
          <cell r="H136">
            <v>21</v>
          </cell>
          <cell r="I136">
            <v>3.9583333333333357</v>
          </cell>
          <cell r="J136">
            <v>31</v>
          </cell>
          <cell r="K136"/>
        </row>
        <row r="137">
          <cell r="A137" t="str">
            <v>SEOSAN, KOREA</v>
          </cell>
          <cell r="B137">
            <v>10523</v>
          </cell>
          <cell r="C137">
            <v>31</v>
          </cell>
          <cell r="D137">
            <v>43.833333333333336</v>
          </cell>
          <cell r="E137">
            <v>39.875</v>
          </cell>
          <cell r="F137" t="str">
            <v>KOREA</v>
          </cell>
          <cell r="G137">
            <v>39</v>
          </cell>
          <cell r="H137">
            <v>21</v>
          </cell>
          <cell r="I137">
            <v>3.9583333333333357</v>
          </cell>
          <cell r="J137">
            <v>31</v>
          </cell>
          <cell r="K137"/>
        </row>
        <row r="138">
          <cell r="A138" t="str">
            <v>GALVESTON, USA</v>
          </cell>
          <cell r="B138">
            <v>5909</v>
          </cell>
          <cell r="C138">
            <v>25</v>
          </cell>
          <cell r="D138">
            <v>24.625</v>
          </cell>
          <cell r="E138">
            <v>22.375</v>
          </cell>
          <cell r="F138" t="str">
            <v>USA</v>
          </cell>
          <cell r="G138">
            <v>22</v>
          </cell>
          <cell r="H138">
            <v>9</v>
          </cell>
          <cell r="I138">
            <v>2.25</v>
          </cell>
          <cell r="J138">
            <v>25</v>
          </cell>
          <cell r="K138"/>
        </row>
        <row r="139">
          <cell r="A139" t="str">
            <v>AL-JUBAIL, SAUDI ARABIA</v>
          </cell>
          <cell r="B139">
            <v>7580</v>
          </cell>
          <cell r="C139">
            <v>31</v>
          </cell>
          <cell r="D139">
            <v>31.5833333333333</v>
          </cell>
          <cell r="E139">
            <v>28.708333333333332</v>
          </cell>
          <cell r="F139" t="str">
            <v>SAUDI ARABIA</v>
          </cell>
          <cell r="G139">
            <v>28</v>
          </cell>
          <cell r="H139">
            <v>17</v>
          </cell>
          <cell r="I139">
            <v>2.874999999999968</v>
          </cell>
          <cell r="J139">
            <v>31</v>
          </cell>
          <cell r="K139"/>
        </row>
        <row r="140">
          <cell r="A140" t="str">
            <v>RAS TANURA, SAUDI ARABIA</v>
          </cell>
          <cell r="B140">
            <v>7580</v>
          </cell>
          <cell r="C140">
            <v>31</v>
          </cell>
          <cell r="D140">
            <v>31.5833333333333</v>
          </cell>
          <cell r="E140">
            <v>28.708333333333332</v>
          </cell>
          <cell r="F140" t="str">
            <v>SAUDI ARABIA</v>
          </cell>
          <cell r="G140">
            <v>28</v>
          </cell>
          <cell r="H140">
            <v>17</v>
          </cell>
          <cell r="I140">
            <v>2.874999999999968</v>
          </cell>
          <cell r="J140">
            <v>31</v>
          </cell>
          <cell r="K140"/>
        </row>
        <row r="141">
          <cell r="A141" t="str">
            <v>IZMIR, TURKEY</v>
          </cell>
          <cell r="B141">
            <v>4926</v>
          </cell>
          <cell r="C141">
            <v>20</v>
          </cell>
          <cell r="D141">
            <v>19.75</v>
          </cell>
          <cell r="E141">
            <v>17.916666666666668</v>
          </cell>
          <cell r="F141" t="str">
            <v>TURKEY</v>
          </cell>
          <cell r="G141">
            <v>17</v>
          </cell>
          <cell r="H141">
            <v>22</v>
          </cell>
          <cell r="I141">
            <v>1.8333333333333321</v>
          </cell>
          <cell r="J141">
            <v>20</v>
          </cell>
          <cell r="K141"/>
        </row>
        <row r="142">
          <cell r="A142" t="str">
            <v>MUUGA, ESTONIA</v>
          </cell>
          <cell r="B142">
            <v>5251</v>
          </cell>
          <cell r="C142">
            <v>22</v>
          </cell>
          <cell r="D142">
            <v>21.875</v>
          </cell>
          <cell r="E142">
            <v>19.875</v>
          </cell>
          <cell r="F142" t="str">
            <v>ESTONIA</v>
          </cell>
          <cell r="G142">
            <v>19</v>
          </cell>
          <cell r="H142">
            <v>21</v>
          </cell>
          <cell r="I142">
            <v>2</v>
          </cell>
          <cell r="J142">
            <v>22</v>
          </cell>
          <cell r="K142"/>
        </row>
        <row r="143">
          <cell r="A143" t="str">
            <v>RIO DE JANEIRO, BRAZIL</v>
          </cell>
          <cell r="B143">
            <v>3268</v>
          </cell>
          <cell r="C143">
            <v>14</v>
          </cell>
          <cell r="D143">
            <v>13.625</v>
          </cell>
          <cell r="E143">
            <v>12.875</v>
          </cell>
          <cell r="F143" t="str">
            <v>BRAZIL</v>
          </cell>
          <cell r="G143">
            <v>12</v>
          </cell>
          <cell r="H143">
            <v>21</v>
          </cell>
          <cell r="I143">
            <v>0.75</v>
          </cell>
          <cell r="J143">
            <v>14</v>
          </cell>
          <cell r="K143"/>
        </row>
        <row r="144">
          <cell r="A144" t="str">
            <v>RIGA, LATVIA</v>
          </cell>
          <cell r="B144">
            <v>5191</v>
          </cell>
          <cell r="C144">
            <v>22</v>
          </cell>
          <cell r="D144">
            <v>21.625</v>
          </cell>
          <cell r="E144">
            <v>19.666666666666668</v>
          </cell>
          <cell r="F144" t="str">
            <v>LATVIA</v>
          </cell>
          <cell r="G144">
            <v>19</v>
          </cell>
          <cell r="H144">
            <v>16</v>
          </cell>
          <cell r="I144">
            <v>1.9583333333333321</v>
          </cell>
          <cell r="J144">
            <v>22</v>
          </cell>
          <cell r="K144"/>
        </row>
        <row r="145">
          <cell r="A145" t="str">
            <v>PARADIP, INDIA</v>
          </cell>
          <cell r="B145">
            <v>7654</v>
          </cell>
          <cell r="C145">
            <v>31</v>
          </cell>
          <cell r="D145">
            <v>31.875</v>
          </cell>
          <cell r="E145">
            <v>29</v>
          </cell>
          <cell r="F145" t="str">
            <v>INDIA</v>
          </cell>
          <cell r="G145">
            <v>29</v>
          </cell>
          <cell r="H145">
            <v>0</v>
          </cell>
          <cell r="I145">
            <v>2.875</v>
          </cell>
          <cell r="J145">
            <v>31</v>
          </cell>
          <cell r="K145"/>
        </row>
        <row r="146">
          <cell r="A146" t="str">
            <v>DALIAN, CHINA</v>
          </cell>
          <cell r="B146">
            <v>10634</v>
          </cell>
          <cell r="C146">
            <v>31</v>
          </cell>
          <cell r="D146">
            <v>44.291666666666664</v>
          </cell>
          <cell r="E146">
            <v>40.291666666666664</v>
          </cell>
          <cell r="F146" t="str">
            <v>CHINA</v>
          </cell>
          <cell r="G146">
            <v>40</v>
          </cell>
          <cell r="H146">
            <v>7</v>
          </cell>
          <cell r="I146">
            <v>4</v>
          </cell>
          <cell r="J146">
            <v>31</v>
          </cell>
        </row>
        <row r="147">
          <cell r="A147" t="str">
            <v>IJMUIDEN, NORWAY</v>
          </cell>
          <cell r="B147">
            <v>4248.88</v>
          </cell>
          <cell r="C147">
            <v>18</v>
          </cell>
          <cell r="D147">
            <v>17.7</v>
          </cell>
          <cell r="E147">
            <v>40.291666666666664</v>
          </cell>
          <cell r="F147" t="str">
            <v>NORWAY</v>
          </cell>
          <cell r="G147">
            <v>40</v>
          </cell>
          <cell r="H147">
            <v>7</v>
          </cell>
          <cell r="I147">
            <v>-22.591666666666665</v>
          </cell>
          <cell r="J147">
            <v>18</v>
          </cell>
        </row>
        <row r="148">
          <cell r="A148" t="str">
            <v>MAILIAO, TAIWAN</v>
          </cell>
          <cell r="B148">
            <v>9787.7900000000009</v>
          </cell>
          <cell r="C148">
            <v>31</v>
          </cell>
          <cell r="D148">
            <v>30.29</v>
          </cell>
          <cell r="E148">
            <v>37.07</v>
          </cell>
          <cell r="F148" t="str">
            <v>TAIWAN</v>
          </cell>
          <cell r="G148">
            <v>37.07</v>
          </cell>
          <cell r="H148">
            <v>0</v>
          </cell>
          <cell r="I148">
            <v>-6.7800000000000011</v>
          </cell>
          <cell r="J148">
            <v>31</v>
          </cell>
        </row>
        <row r="149">
          <cell r="A149" t="str">
            <v>AUGUSTA, ITALY</v>
          </cell>
          <cell r="B149">
            <v>4203.1000000000004</v>
          </cell>
          <cell r="C149">
            <v>13</v>
          </cell>
          <cell r="D149">
            <v>12.97</v>
          </cell>
          <cell r="E149">
            <v>15.92</v>
          </cell>
          <cell r="F149" t="str">
            <v>ITALY</v>
          </cell>
          <cell r="G149">
            <v>15.92</v>
          </cell>
          <cell r="H149">
            <v>0</v>
          </cell>
          <cell r="I149">
            <v>-2.9499999999999993</v>
          </cell>
          <cell r="J149">
            <v>13</v>
          </cell>
        </row>
        <row r="150">
          <cell r="A150" t="str">
            <v>UST-LUGA, RUSSIA</v>
          </cell>
          <cell r="B150">
            <v>5249.88</v>
          </cell>
          <cell r="C150">
            <v>22</v>
          </cell>
          <cell r="D150">
            <v>16.28</v>
          </cell>
          <cell r="E150">
            <v>19.93</v>
          </cell>
          <cell r="F150" t="str">
            <v>RUSSIA</v>
          </cell>
          <cell r="G150">
            <v>19.93</v>
          </cell>
          <cell r="H150">
            <v>0</v>
          </cell>
          <cell r="I150">
            <v>-3.6499999999999986</v>
          </cell>
          <cell r="J150">
            <v>16</v>
          </cell>
        </row>
        <row r="151">
          <cell r="A151" t="str">
            <v>VYSOTSK, RUSSIA</v>
          </cell>
          <cell r="C151">
            <v>22</v>
          </cell>
          <cell r="D151"/>
          <cell r="E151"/>
          <cell r="F151" t="str">
            <v>RUSSIA</v>
          </cell>
          <cell r="G151"/>
          <cell r="H151"/>
          <cell r="I151"/>
          <cell r="J151"/>
        </row>
        <row r="152">
          <cell r="A152" t="str">
            <v>KULEVI, GEORGIA</v>
          </cell>
          <cell r="C152">
            <v>23</v>
          </cell>
          <cell r="D152">
            <v>22.83</v>
          </cell>
          <cell r="F152" t="str">
            <v>GEORGIA</v>
          </cell>
        </row>
        <row r="153">
          <cell r="A153" t="str">
            <v>JAZAN, SAUDI ARABIA</v>
          </cell>
          <cell r="C153">
            <v>26</v>
          </cell>
          <cell r="F153" t="str">
            <v>SAUDI ARABIA</v>
          </cell>
        </row>
        <row r="154">
          <cell r="A154" t="str">
            <v>SLOVAAG, NORWAY</v>
          </cell>
          <cell r="B154">
            <v>4718.34</v>
          </cell>
          <cell r="C154">
            <v>20</v>
          </cell>
          <cell r="F154" t="str">
            <v>NORWAY</v>
          </cell>
        </row>
        <row r="155">
          <cell r="A155" t="str">
            <v>VASSILIKO BAY CYPRUS</v>
          </cell>
          <cell r="B155">
            <v>5071.46</v>
          </cell>
          <cell r="C155">
            <v>21</v>
          </cell>
          <cell r="F155" t="str">
            <v>CYPRUS</v>
          </cell>
        </row>
        <row r="156">
          <cell r="A156" t="str">
            <v>ST PETERSBURG, RUSSIA</v>
          </cell>
          <cell r="B156">
            <v>5289.06</v>
          </cell>
          <cell r="C156">
            <v>22</v>
          </cell>
          <cell r="F156" t="str">
            <v>RUSSIA</v>
          </cell>
        </row>
        <row r="157">
          <cell r="A157" t="str">
            <v>MURMANSK, RUSSIA</v>
          </cell>
          <cell r="B157">
            <v>5780.76</v>
          </cell>
          <cell r="C157">
            <v>24</v>
          </cell>
          <cell r="F157" t="str">
            <v>RUSSIA</v>
          </cell>
        </row>
        <row r="158">
          <cell r="A158" t="str">
            <v>TAMAN, RUSSIA</v>
          </cell>
          <cell r="B158">
            <v>5371.63</v>
          </cell>
          <cell r="C158">
            <v>22</v>
          </cell>
          <cell r="F158" t="str">
            <v>RUSSIA</v>
          </cell>
        </row>
        <row r="159">
          <cell r="A159" t="str">
            <v>SKIKDA, ALGERIA</v>
          </cell>
          <cell r="B159">
            <v>3751.49</v>
          </cell>
          <cell r="C159">
            <v>16</v>
          </cell>
          <cell r="F159" t="str">
            <v>ALGERIA</v>
          </cell>
        </row>
        <row r="160">
          <cell r="A160" t="str">
            <v>TRANMERE, UK</v>
          </cell>
          <cell r="B160">
            <v>4079</v>
          </cell>
          <cell r="C160">
            <v>17</v>
          </cell>
          <cell r="F160" t="str">
            <v>UK</v>
          </cell>
        </row>
      </sheetData>
      <sheetData sheetId="5">
        <row r="2">
          <cell r="B2">
            <v>9393682</v>
          </cell>
          <cell r="C2" t="str">
            <v>VENUS GLORY</v>
          </cell>
        </row>
        <row r="3">
          <cell r="B3">
            <v>9411733</v>
          </cell>
          <cell r="C3" t="str">
            <v>ANAFI</v>
          </cell>
        </row>
        <row r="4">
          <cell r="B4">
            <v>9412086</v>
          </cell>
          <cell r="C4" t="str">
            <v>TELENDOS</v>
          </cell>
        </row>
        <row r="5">
          <cell r="B5">
            <v>9649146</v>
          </cell>
          <cell r="C5" t="str">
            <v>VERRAZANE</v>
          </cell>
        </row>
        <row r="6">
          <cell r="B6">
            <v>9666974</v>
          </cell>
          <cell r="C6" t="str">
            <v>SURVILLE</v>
          </cell>
        </row>
        <row r="7">
          <cell r="B7">
            <v>7377385</v>
          </cell>
          <cell r="C7" t="str">
            <v>ARCADIAN I</v>
          </cell>
        </row>
        <row r="8">
          <cell r="B8">
            <v>8309567</v>
          </cell>
          <cell r="C8" t="str">
            <v>SENTINEL I</v>
          </cell>
        </row>
        <row r="9">
          <cell r="B9">
            <v>8420608</v>
          </cell>
          <cell r="C9" t="str">
            <v>SITAKATHRINE</v>
          </cell>
        </row>
        <row r="10">
          <cell r="B10">
            <v>8513209</v>
          </cell>
          <cell r="C10" t="str">
            <v>B ELEPHANT</v>
          </cell>
        </row>
        <row r="11">
          <cell r="B11">
            <v>8607816</v>
          </cell>
          <cell r="C11" t="str">
            <v>RISING SUN</v>
          </cell>
        </row>
        <row r="12">
          <cell r="B12">
            <v>8609515</v>
          </cell>
          <cell r="C12" t="str">
            <v>JAMAR</v>
          </cell>
        </row>
        <row r="13">
          <cell r="B13">
            <v>8609515</v>
          </cell>
          <cell r="C13" t="str">
            <v>OVERSEAS JAMAR</v>
          </cell>
        </row>
        <row r="14">
          <cell r="B14">
            <v>8619429</v>
          </cell>
          <cell r="C14" t="str">
            <v>IGBINOSA</v>
          </cell>
        </row>
        <row r="15">
          <cell r="B15">
            <v>8619431</v>
          </cell>
          <cell r="C15" t="str">
            <v>ABIOLA</v>
          </cell>
        </row>
        <row r="16">
          <cell r="B16">
            <v>8704365</v>
          </cell>
          <cell r="C16" t="str">
            <v>GOLDIE</v>
          </cell>
        </row>
        <row r="17">
          <cell r="B17">
            <v>8715039</v>
          </cell>
          <cell r="C17" t="str">
            <v>DORADO</v>
          </cell>
        </row>
        <row r="18">
          <cell r="B18">
            <v>8717245</v>
          </cell>
          <cell r="C18" t="str">
            <v>PACIFIC TURQUOISE</v>
          </cell>
        </row>
        <row r="19">
          <cell r="B19">
            <v>8719217</v>
          </cell>
          <cell r="C19" t="str">
            <v>VERGINA II</v>
          </cell>
        </row>
        <row r="20">
          <cell r="B20">
            <v>8805470</v>
          </cell>
          <cell r="C20" t="str">
            <v>MT.REMI</v>
          </cell>
        </row>
        <row r="21">
          <cell r="B21">
            <v>8805470</v>
          </cell>
          <cell r="C21" t="str">
            <v>HUASCARAN</v>
          </cell>
        </row>
        <row r="22">
          <cell r="B22">
            <v>8806199</v>
          </cell>
          <cell r="C22" t="str">
            <v>RANGOON</v>
          </cell>
        </row>
        <row r="23">
          <cell r="B23">
            <v>8806371</v>
          </cell>
          <cell r="C23" t="str">
            <v>CRETE</v>
          </cell>
        </row>
        <row r="24">
          <cell r="B24">
            <v>8813568</v>
          </cell>
          <cell r="C24" t="str">
            <v>RATNA URVI</v>
          </cell>
        </row>
        <row r="25">
          <cell r="B25">
            <v>8817655</v>
          </cell>
          <cell r="C25" t="str">
            <v>MT ADVENTURE</v>
          </cell>
        </row>
        <row r="26">
          <cell r="B26">
            <v>8817655</v>
          </cell>
          <cell r="C26" t="str">
            <v>MT. ADVENTURE</v>
          </cell>
        </row>
        <row r="27">
          <cell r="B27">
            <v>8819108</v>
          </cell>
          <cell r="C27" t="str">
            <v>OJA II</v>
          </cell>
        </row>
        <row r="28">
          <cell r="B28">
            <v>8913954</v>
          </cell>
          <cell r="C28" t="str">
            <v>OLYMPIC FAITH</v>
          </cell>
        </row>
        <row r="29">
          <cell r="B29">
            <v>8913966</v>
          </cell>
          <cell r="C29" t="str">
            <v>OLYMPIC FLAIR</v>
          </cell>
        </row>
        <row r="30">
          <cell r="B30">
            <v>8915328</v>
          </cell>
          <cell r="C30" t="str">
            <v>GENMAR PROGRESS</v>
          </cell>
        </row>
        <row r="31">
          <cell r="B31">
            <v>8919336</v>
          </cell>
          <cell r="C31" t="str">
            <v>FALKONERA</v>
          </cell>
        </row>
        <row r="32">
          <cell r="B32">
            <v>8920490</v>
          </cell>
          <cell r="C32" t="str">
            <v>ITAMONTE</v>
          </cell>
        </row>
        <row r="33">
          <cell r="B33">
            <v>8920505</v>
          </cell>
          <cell r="C33" t="str">
            <v>ITAITUBA</v>
          </cell>
        </row>
        <row r="34">
          <cell r="B34">
            <v>9000194</v>
          </cell>
          <cell r="C34" t="str">
            <v>NAVARINO</v>
          </cell>
        </row>
        <row r="35">
          <cell r="B35">
            <v>9001007</v>
          </cell>
          <cell r="C35" t="str">
            <v>SUNRISE JEWEL</v>
          </cell>
        </row>
        <row r="36">
          <cell r="B36">
            <v>9002594</v>
          </cell>
          <cell r="C36" t="str">
            <v>LA PRUDENCIA</v>
          </cell>
        </row>
        <row r="37">
          <cell r="B37">
            <v>9002623</v>
          </cell>
          <cell r="C37" t="str">
            <v>LA MADRINA</v>
          </cell>
        </row>
        <row r="38">
          <cell r="B38">
            <v>9004530</v>
          </cell>
          <cell r="C38" t="str">
            <v>SHINYO SPLENDOR</v>
          </cell>
        </row>
        <row r="39">
          <cell r="B39">
            <v>9005170</v>
          </cell>
          <cell r="C39" t="str">
            <v>BW STADT</v>
          </cell>
        </row>
        <row r="40">
          <cell r="B40">
            <v>9005235</v>
          </cell>
          <cell r="C40" t="str">
            <v>YIOMARAL</v>
          </cell>
        </row>
        <row r="41">
          <cell r="B41">
            <v>9005261</v>
          </cell>
          <cell r="C41" t="str">
            <v>TULJA</v>
          </cell>
        </row>
        <row r="42">
          <cell r="B42">
            <v>9005780</v>
          </cell>
          <cell r="C42" t="str">
            <v>EMMANUEL</v>
          </cell>
        </row>
        <row r="43">
          <cell r="B43">
            <v>9006605</v>
          </cell>
          <cell r="C43" t="str">
            <v>AROSA</v>
          </cell>
        </row>
        <row r="44">
          <cell r="B44">
            <v>9006667</v>
          </cell>
          <cell r="C44" t="str">
            <v>NAROVA</v>
          </cell>
        </row>
        <row r="45">
          <cell r="B45">
            <v>9011246</v>
          </cell>
          <cell r="C45" t="str">
            <v>TI GUARDIAN</v>
          </cell>
        </row>
        <row r="46">
          <cell r="B46">
            <v>9012240</v>
          </cell>
          <cell r="C46" t="str">
            <v>GLEN MAYE</v>
          </cell>
        </row>
        <row r="47">
          <cell r="B47">
            <v>9012616</v>
          </cell>
          <cell r="C47" t="str">
            <v>FRONT DELTA</v>
          </cell>
        </row>
        <row r="48">
          <cell r="B48">
            <v>9013749</v>
          </cell>
          <cell r="C48" t="str">
            <v>OLYMPIC LOYALTY</v>
          </cell>
        </row>
        <row r="49">
          <cell r="B49">
            <v>9015060</v>
          </cell>
          <cell r="C49" t="str">
            <v>FOUR BAY</v>
          </cell>
        </row>
        <row r="50">
          <cell r="B50">
            <v>9018476</v>
          </cell>
          <cell r="C50" t="str">
            <v>UNITED RESOLVE</v>
          </cell>
        </row>
        <row r="51">
          <cell r="B51">
            <v>9030917</v>
          </cell>
          <cell r="C51" t="str">
            <v>SCORPIUS</v>
          </cell>
        </row>
        <row r="52">
          <cell r="B52">
            <v>9032496</v>
          </cell>
          <cell r="C52" t="str">
            <v>ALBATROSS</v>
          </cell>
        </row>
        <row r="53">
          <cell r="B53">
            <v>9033971</v>
          </cell>
          <cell r="C53" t="str">
            <v>OLINDA</v>
          </cell>
        </row>
        <row r="54">
          <cell r="B54">
            <v>9039121</v>
          </cell>
          <cell r="C54" t="str">
            <v>INTERIM</v>
          </cell>
        </row>
        <row r="55">
          <cell r="B55">
            <v>9039121</v>
          </cell>
          <cell r="C55" t="str">
            <v>RESHMA</v>
          </cell>
        </row>
        <row r="56">
          <cell r="B56">
            <v>9041057</v>
          </cell>
          <cell r="C56" t="str">
            <v>GERD KNUTSEN</v>
          </cell>
        </row>
        <row r="57">
          <cell r="B57">
            <v>9041095</v>
          </cell>
          <cell r="C57" t="str">
            <v>SUNLIGHT JEWEL</v>
          </cell>
        </row>
        <row r="58">
          <cell r="B58">
            <v>9041588</v>
          </cell>
          <cell r="C58" t="str">
            <v>ANTIPAROS</v>
          </cell>
        </row>
        <row r="59">
          <cell r="B59">
            <v>9042063</v>
          </cell>
          <cell r="C59" t="str">
            <v>MARAN LYRA</v>
          </cell>
        </row>
        <row r="60">
          <cell r="B60">
            <v>9045455</v>
          </cell>
          <cell r="C60" t="str">
            <v>NORTHERN JEWEL</v>
          </cell>
        </row>
        <row r="61">
          <cell r="B61">
            <v>9045467</v>
          </cell>
          <cell r="C61" t="str">
            <v>WESTERN JEWEL</v>
          </cell>
        </row>
        <row r="62">
          <cell r="B62">
            <v>9047386</v>
          </cell>
          <cell r="C62" t="str">
            <v>AFRICAN BEAUTY</v>
          </cell>
        </row>
        <row r="63">
          <cell r="B63">
            <v>9056117</v>
          </cell>
          <cell r="C63" t="str">
            <v>YANGTZE STAR</v>
          </cell>
        </row>
        <row r="64">
          <cell r="B64">
            <v>9056806</v>
          </cell>
          <cell r="C64" t="str">
            <v>NIKATOR</v>
          </cell>
        </row>
        <row r="65">
          <cell r="B65">
            <v>9073050</v>
          </cell>
          <cell r="C65" t="str">
            <v>MARAN CENTAURUS</v>
          </cell>
        </row>
        <row r="66">
          <cell r="B66">
            <v>9074561</v>
          </cell>
          <cell r="C66" t="str">
            <v>KITION</v>
          </cell>
        </row>
        <row r="67">
          <cell r="B67">
            <v>9077874</v>
          </cell>
          <cell r="C67" t="str">
            <v>KENSINGTON</v>
          </cell>
        </row>
        <row r="68">
          <cell r="B68">
            <v>9079078</v>
          </cell>
          <cell r="C68" t="str">
            <v>NAVARZ</v>
          </cell>
        </row>
        <row r="69">
          <cell r="B69">
            <v>9082300</v>
          </cell>
          <cell r="C69" t="str">
            <v>HEBEI MOUNTAIN</v>
          </cell>
        </row>
        <row r="70">
          <cell r="B70">
            <v>9085364</v>
          </cell>
          <cell r="C70" t="str">
            <v>BW HIBISCUS</v>
          </cell>
        </row>
        <row r="71">
          <cell r="B71">
            <v>9085390</v>
          </cell>
          <cell r="C71" t="str">
            <v>AFRICAN GEM</v>
          </cell>
        </row>
        <row r="72">
          <cell r="B72">
            <v>9085390</v>
          </cell>
          <cell r="C72" t="str">
            <v>OVERSEAS NEDIMAR</v>
          </cell>
        </row>
        <row r="73">
          <cell r="B73">
            <v>9087972</v>
          </cell>
          <cell r="C73" t="str">
            <v>DISTYA AKULA</v>
          </cell>
        </row>
        <row r="74">
          <cell r="B74">
            <v>9087972</v>
          </cell>
          <cell r="C74" t="str">
            <v>FRONT GLORY</v>
          </cell>
        </row>
        <row r="75">
          <cell r="B75">
            <v>9088548</v>
          </cell>
          <cell r="C75" t="str">
            <v>VENETIA</v>
          </cell>
        </row>
        <row r="76">
          <cell r="B76">
            <v>9088689</v>
          </cell>
          <cell r="C76" t="str">
            <v>OLYMPIC LEGACY</v>
          </cell>
        </row>
        <row r="77">
          <cell r="B77">
            <v>9102241</v>
          </cell>
          <cell r="C77" t="str">
            <v>GHAWAR</v>
          </cell>
        </row>
        <row r="78">
          <cell r="B78">
            <v>9102277</v>
          </cell>
          <cell r="C78" t="str">
            <v>SAFANIYAH</v>
          </cell>
        </row>
        <row r="79">
          <cell r="B79">
            <v>9104885</v>
          </cell>
          <cell r="C79" t="str">
            <v>CHEVAL BLEU</v>
          </cell>
        </row>
        <row r="80">
          <cell r="B80">
            <v>9104885</v>
          </cell>
          <cell r="C80" t="str">
            <v>FRONT SPLENDOUR</v>
          </cell>
        </row>
        <row r="81">
          <cell r="B81">
            <v>9106156</v>
          </cell>
          <cell r="C81" t="str">
            <v>ATLANTIC LIBERTY</v>
          </cell>
        </row>
        <row r="82">
          <cell r="B82">
            <v>9107710</v>
          </cell>
          <cell r="C82" t="str">
            <v>HELLESPONT TROOPER</v>
          </cell>
        </row>
        <row r="83">
          <cell r="B83">
            <v>9113977</v>
          </cell>
          <cell r="C83" t="str">
            <v>CENTENNIAL JEWEL</v>
          </cell>
        </row>
        <row r="84">
          <cell r="B84">
            <v>9114593</v>
          </cell>
          <cell r="C84" t="str">
            <v>NORTH STAR</v>
          </cell>
        </row>
        <row r="85">
          <cell r="B85">
            <v>9116931</v>
          </cell>
          <cell r="C85" t="str">
            <v>ORIENTAL RUBY</v>
          </cell>
        </row>
        <row r="86">
          <cell r="B86">
            <v>9118056</v>
          </cell>
          <cell r="C86" t="str">
            <v>SAM PURPOSE</v>
          </cell>
        </row>
        <row r="87">
          <cell r="B87">
            <v>9118458</v>
          </cell>
          <cell r="C87" t="str">
            <v>HELLESPONT TRINITY</v>
          </cell>
        </row>
        <row r="88">
          <cell r="B88">
            <v>9121003</v>
          </cell>
          <cell r="C88" t="str">
            <v>OVERSEAS LIMAR</v>
          </cell>
        </row>
        <row r="89">
          <cell r="B89">
            <v>9122916</v>
          </cell>
          <cell r="C89" t="str">
            <v>ASTRO ARCTURUS</v>
          </cell>
        </row>
        <row r="90">
          <cell r="B90">
            <v>9123075</v>
          </cell>
          <cell r="C90" t="str">
            <v>WILANA</v>
          </cell>
        </row>
        <row r="91">
          <cell r="B91">
            <v>9127148</v>
          </cell>
          <cell r="C91" t="str">
            <v>ALDAWHA</v>
          </cell>
        </row>
        <row r="92">
          <cell r="B92">
            <v>9128283</v>
          </cell>
          <cell r="C92" t="str">
            <v>CAP GEORGES</v>
          </cell>
        </row>
        <row r="93">
          <cell r="B93">
            <v>9131137</v>
          </cell>
          <cell r="C93" t="str">
            <v>NORDIC HARRIER</v>
          </cell>
        </row>
        <row r="94">
          <cell r="B94">
            <v>9131149</v>
          </cell>
          <cell r="C94" t="str">
            <v>NORDIC HAWK</v>
          </cell>
        </row>
        <row r="95">
          <cell r="B95">
            <v>9131151</v>
          </cell>
          <cell r="C95" t="str">
            <v>NORDIC HUNTER</v>
          </cell>
        </row>
        <row r="96">
          <cell r="B96">
            <v>9133070</v>
          </cell>
          <cell r="C96" t="str">
            <v>MOXON</v>
          </cell>
        </row>
        <row r="97">
          <cell r="B97">
            <v>9133848</v>
          </cell>
          <cell r="C97" t="str">
            <v>TAJIMARE</v>
          </cell>
        </row>
        <row r="98">
          <cell r="B98">
            <v>9133850</v>
          </cell>
          <cell r="C98" t="str">
            <v>CS DEVELOPMENT</v>
          </cell>
        </row>
        <row r="99">
          <cell r="B99">
            <v>9133850</v>
          </cell>
          <cell r="C99" t="str">
            <v>COSMIC JEWEL</v>
          </cell>
        </row>
        <row r="100">
          <cell r="B100">
            <v>9137648</v>
          </cell>
          <cell r="C100" t="str">
            <v>CAP LAURENT</v>
          </cell>
        </row>
        <row r="101">
          <cell r="B101">
            <v>9148635</v>
          </cell>
          <cell r="C101" t="str">
            <v>ASHNA</v>
          </cell>
        </row>
        <row r="102">
          <cell r="B102">
            <v>9150365</v>
          </cell>
          <cell r="C102" t="str">
            <v>NAVIGA</v>
          </cell>
        </row>
        <row r="103">
          <cell r="B103">
            <v>9150834</v>
          </cell>
          <cell r="C103" t="str">
            <v>FRONT ARDENNE</v>
          </cell>
        </row>
        <row r="104">
          <cell r="B104">
            <v>9151840</v>
          </cell>
          <cell r="C104" t="str">
            <v>WILMINA</v>
          </cell>
        </row>
        <row r="105">
          <cell r="B105">
            <v>9153537</v>
          </cell>
          <cell r="C105" t="str">
            <v>GOLDEN VICTORY</v>
          </cell>
        </row>
        <row r="106">
          <cell r="B106">
            <v>9155808</v>
          </cell>
          <cell r="C106" t="str">
            <v>FRONT BRABANT</v>
          </cell>
        </row>
        <row r="107">
          <cell r="B107">
            <v>9157715</v>
          </cell>
          <cell r="C107" t="str">
            <v>NORDIC FIGHTER</v>
          </cell>
        </row>
        <row r="108">
          <cell r="B108">
            <v>9157727</v>
          </cell>
          <cell r="C108" t="str">
            <v>NORDIC DISCOVERY</v>
          </cell>
        </row>
        <row r="109">
          <cell r="B109">
            <v>9157765</v>
          </cell>
          <cell r="C109" t="str">
            <v>FORWARD BRIDGE</v>
          </cell>
        </row>
        <row r="110">
          <cell r="B110">
            <v>9158147</v>
          </cell>
          <cell r="C110" t="str">
            <v>CAP JEAN</v>
          </cell>
        </row>
        <row r="111">
          <cell r="B111">
            <v>9158264</v>
          </cell>
          <cell r="C111" t="str">
            <v>OCANA</v>
          </cell>
        </row>
        <row r="112">
          <cell r="B112">
            <v>9158898</v>
          </cell>
          <cell r="C112" t="str">
            <v>HYUNDAI SUN</v>
          </cell>
        </row>
        <row r="113">
          <cell r="B113">
            <v>9159660</v>
          </cell>
          <cell r="C113" t="str">
            <v>KIM JACOB</v>
          </cell>
        </row>
        <row r="114">
          <cell r="B114">
            <v>9159672</v>
          </cell>
          <cell r="C114" t="str">
            <v>HELLESPONT TRUST</v>
          </cell>
        </row>
        <row r="115">
          <cell r="B115">
            <v>9159672</v>
          </cell>
          <cell r="C115" t="str">
            <v>NORDIC AURORA</v>
          </cell>
        </row>
        <row r="116">
          <cell r="B116">
            <v>9159684</v>
          </cell>
          <cell r="C116" t="str">
            <v>NORDIC SPRITE</v>
          </cell>
        </row>
        <row r="117">
          <cell r="B117">
            <v>9160190</v>
          </cell>
          <cell r="C117" t="str">
            <v>KIMOLOS</v>
          </cell>
        </row>
        <row r="118">
          <cell r="B118">
            <v>9160205</v>
          </cell>
          <cell r="C118" t="str">
            <v>NORDIC JUPITER</v>
          </cell>
        </row>
        <row r="119">
          <cell r="B119">
            <v>9160217</v>
          </cell>
          <cell r="C119" t="str">
            <v>BEIJING</v>
          </cell>
        </row>
        <row r="120">
          <cell r="B120">
            <v>9160217</v>
          </cell>
          <cell r="C120" t="str">
            <v>HELLESPONT TRIUMPH</v>
          </cell>
        </row>
        <row r="121">
          <cell r="B121">
            <v>9160229</v>
          </cell>
          <cell r="C121" t="str">
            <v>CAP ROMUALD</v>
          </cell>
        </row>
        <row r="122">
          <cell r="B122">
            <v>9162887</v>
          </cell>
          <cell r="C122" t="str">
            <v>AL SHEGAYA</v>
          </cell>
        </row>
        <row r="123">
          <cell r="B123">
            <v>9165932</v>
          </cell>
          <cell r="C123" t="str">
            <v>SATURN GLORY</v>
          </cell>
        </row>
        <row r="124">
          <cell r="B124">
            <v>9166675</v>
          </cell>
          <cell r="C124" t="str">
            <v>FRONT CENTURY</v>
          </cell>
        </row>
        <row r="125">
          <cell r="B125">
            <v>9166687</v>
          </cell>
          <cell r="C125" t="str">
            <v>FRONT CHAMPION</v>
          </cell>
        </row>
        <row r="126">
          <cell r="B126">
            <v>9166754</v>
          </cell>
          <cell r="C126" t="str">
            <v>NEW TINOS</v>
          </cell>
        </row>
        <row r="127">
          <cell r="B127">
            <v>9166754</v>
          </cell>
          <cell r="C127" t="str">
            <v>GC GUANGZHOU</v>
          </cell>
        </row>
        <row r="128">
          <cell r="B128">
            <v>9166754</v>
          </cell>
          <cell r="C128" t="str">
            <v>PACIFIC LAGOON</v>
          </cell>
        </row>
        <row r="129">
          <cell r="B129">
            <v>9167198</v>
          </cell>
          <cell r="C129" t="str">
            <v>NORDIC SATURN</v>
          </cell>
        </row>
        <row r="130">
          <cell r="B130">
            <v>9169421</v>
          </cell>
          <cell r="C130" t="str">
            <v>MINDANAO</v>
          </cell>
        </row>
        <row r="131">
          <cell r="B131">
            <v>9169627</v>
          </cell>
          <cell r="C131" t="str">
            <v>SALLIE KNUTSEN</v>
          </cell>
        </row>
        <row r="132">
          <cell r="B132">
            <v>9169689</v>
          </cell>
          <cell r="C132" t="str">
            <v>FRONT WARRIOR</v>
          </cell>
        </row>
        <row r="133">
          <cell r="B133">
            <v>9169691</v>
          </cell>
          <cell r="C133" t="str">
            <v>FRONT CHIEF</v>
          </cell>
        </row>
        <row r="134">
          <cell r="B134">
            <v>9171357</v>
          </cell>
          <cell r="C134" t="str">
            <v>NOUNOU</v>
          </cell>
        </row>
        <row r="135">
          <cell r="B135">
            <v>9171436</v>
          </cell>
          <cell r="C135" t="str">
            <v>LUXE</v>
          </cell>
        </row>
        <row r="136">
          <cell r="B136">
            <v>9171448</v>
          </cell>
          <cell r="C136" t="str">
            <v>MARAN CALLISTO</v>
          </cell>
        </row>
        <row r="137">
          <cell r="B137">
            <v>9171450</v>
          </cell>
          <cell r="C137" t="str">
            <v>SEMNAN</v>
          </cell>
        </row>
        <row r="138">
          <cell r="B138">
            <v>9172038</v>
          </cell>
          <cell r="C138" t="str">
            <v>SUSANGIRD</v>
          </cell>
        </row>
        <row r="139">
          <cell r="B139">
            <v>9172040</v>
          </cell>
          <cell r="C139" t="str">
            <v>SANANDAJ</v>
          </cell>
        </row>
        <row r="140">
          <cell r="B140">
            <v>9172674</v>
          </cell>
          <cell r="C140" t="str">
            <v>OVATELLA</v>
          </cell>
        </row>
        <row r="141">
          <cell r="B141">
            <v>9172844</v>
          </cell>
          <cell r="C141" t="str">
            <v>FRONT OPALIA</v>
          </cell>
        </row>
        <row r="142">
          <cell r="B142">
            <v>9172868</v>
          </cell>
          <cell r="C142" t="str">
            <v>FRONT TINA</v>
          </cell>
        </row>
        <row r="143">
          <cell r="B143">
            <v>9173745</v>
          </cell>
          <cell r="C143" t="str">
            <v>EUROHOPE</v>
          </cell>
        </row>
        <row r="144">
          <cell r="B144">
            <v>9173745</v>
          </cell>
          <cell r="C144" t="str">
            <v>GENMAR HOPE</v>
          </cell>
        </row>
        <row r="145">
          <cell r="B145">
            <v>9173757</v>
          </cell>
          <cell r="C145" t="str">
            <v>GENER8 HORN</v>
          </cell>
        </row>
        <row r="146">
          <cell r="B146">
            <v>9173757</v>
          </cell>
          <cell r="C146" t="str">
            <v>GENMAR HORN</v>
          </cell>
        </row>
        <row r="147">
          <cell r="B147">
            <v>9174218</v>
          </cell>
          <cell r="C147" t="str">
            <v>MARAN GEMINI</v>
          </cell>
        </row>
        <row r="148">
          <cell r="B148">
            <v>9174397</v>
          </cell>
          <cell r="C148" t="str">
            <v>DS COMMANDER</v>
          </cell>
        </row>
        <row r="149">
          <cell r="B149">
            <v>9174397</v>
          </cell>
          <cell r="C149" t="str">
            <v>FRONT COMMANDER</v>
          </cell>
        </row>
        <row r="150">
          <cell r="B150">
            <v>9174660</v>
          </cell>
          <cell r="C150" t="str">
            <v>MARAN CAPELLA</v>
          </cell>
        </row>
        <row r="151">
          <cell r="B151">
            <v>9175078</v>
          </cell>
          <cell r="C151" t="str">
            <v>OLIVER JACOB</v>
          </cell>
        </row>
        <row r="152">
          <cell r="B152">
            <v>9176993</v>
          </cell>
          <cell r="C152" t="str">
            <v>FRONT COMMODORE</v>
          </cell>
        </row>
        <row r="153">
          <cell r="B153">
            <v>9177167</v>
          </cell>
          <cell r="C153" t="str">
            <v>POROS</v>
          </cell>
        </row>
        <row r="154">
          <cell r="B154">
            <v>9179610</v>
          </cell>
          <cell r="C154" t="str">
            <v>HERO I</v>
          </cell>
        </row>
        <row r="155">
          <cell r="B155">
            <v>9179701</v>
          </cell>
          <cell r="C155" t="str">
            <v>BW NYSA</v>
          </cell>
        </row>
        <row r="156">
          <cell r="B156">
            <v>9180114</v>
          </cell>
          <cell r="C156" t="str">
            <v>SONANGOL GIRASSOL</v>
          </cell>
        </row>
        <row r="157">
          <cell r="B157">
            <v>9180138</v>
          </cell>
          <cell r="C157" t="str">
            <v>PATRIS</v>
          </cell>
        </row>
        <row r="158">
          <cell r="B158">
            <v>9180152</v>
          </cell>
          <cell r="C158" t="str">
            <v>BRITISH PROGRESS</v>
          </cell>
        </row>
        <row r="159">
          <cell r="B159">
            <v>9180164</v>
          </cell>
          <cell r="C159" t="str">
            <v>RIDGEBURY PURPOSE</v>
          </cell>
        </row>
        <row r="160">
          <cell r="B160">
            <v>9180164</v>
          </cell>
          <cell r="C160" t="str">
            <v>BRITISH PURPOSE</v>
          </cell>
        </row>
        <row r="161">
          <cell r="B161">
            <v>9180255</v>
          </cell>
          <cell r="C161" t="str">
            <v>BRITISH PRIDE</v>
          </cell>
        </row>
        <row r="162">
          <cell r="B162">
            <v>9180891</v>
          </cell>
          <cell r="C162" t="str">
            <v>DHT PHOENIX</v>
          </cell>
        </row>
        <row r="163">
          <cell r="B163">
            <v>9181194</v>
          </cell>
          <cell r="C163" t="str">
            <v>MARINA M</v>
          </cell>
        </row>
        <row r="164">
          <cell r="B164">
            <v>9181534</v>
          </cell>
          <cell r="C164" t="str">
            <v>NASSAU ENERGY</v>
          </cell>
        </row>
        <row r="165">
          <cell r="B165">
            <v>9182069</v>
          </cell>
          <cell r="C165" t="str">
            <v>LEPTA MERMAID</v>
          </cell>
        </row>
        <row r="166">
          <cell r="B166">
            <v>9182306</v>
          </cell>
          <cell r="C166" t="str">
            <v>MT LUCKY TRADER</v>
          </cell>
        </row>
        <row r="167">
          <cell r="B167">
            <v>9182306</v>
          </cell>
          <cell r="C167" t="str">
            <v>LUCKY TRADER</v>
          </cell>
        </row>
        <row r="168">
          <cell r="B168">
            <v>9182318</v>
          </cell>
          <cell r="C168" t="str">
            <v>C DREAM</v>
          </cell>
        </row>
        <row r="169">
          <cell r="B169">
            <v>9182746</v>
          </cell>
          <cell r="C169" t="str">
            <v>GENER8 PHOENIX</v>
          </cell>
        </row>
        <row r="170">
          <cell r="B170">
            <v>9182746</v>
          </cell>
          <cell r="C170" t="str">
            <v>GENMAR PHOENIX</v>
          </cell>
        </row>
        <row r="171">
          <cell r="B171">
            <v>9182942</v>
          </cell>
          <cell r="C171" t="str">
            <v>EAGLE ANAHEIM</v>
          </cell>
        </row>
        <row r="172">
          <cell r="B172">
            <v>9183283</v>
          </cell>
          <cell r="C172" t="str">
            <v>CARTOLA</v>
          </cell>
        </row>
        <row r="173">
          <cell r="B173">
            <v>9183295</v>
          </cell>
          <cell r="C173" t="str">
            <v>IOANNIS</v>
          </cell>
        </row>
        <row r="174">
          <cell r="B174">
            <v>9183300</v>
          </cell>
          <cell r="C174" t="str">
            <v>MT SEADANCE</v>
          </cell>
        </row>
        <row r="175">
          <cell r="B175">
            <v>9183300</v>
          </cell>
          <cell r="C175" t="str">
            <v>SEADANCE</v>
          </cell>
        </row>
        <row r="176">
          <cell r="B176">
            <v>9183348</v>
          </cell>
          <cell r="C176" t="str">
            <v>ATAKA</v>
          </cell>
        </row>
        <row r="177">
          <cell r="B177">
            <v>9184392</v>
          </cell>
          <cell r="C177" t="str">
            <v>MARITIME JEWEL</v>
          </cell>
        </row>
        <row r="178">
          <cell r="B178">
            <v>9184603</v>
          </cell>
          <cell r="C178" t="str">
            <v>PACIFIC SILVER</v>
          </cell>
        </row>
        <row r="179">
          <cell r="B179">
            <v>9185279</v>
          </cell>
          <cell r="C179" t="str">
            <v>SEAFAITH II</v>
          </cell>
        </row>
        <row r="180">
          <cell r="B180">
            <v>9185528</v>
          </cell>
          <cell r="C180" t="str">
            <v>GENER8 SPYRIDON</v>
          </cell>
        </row>
        <row r="181">
          <cell r="B181">
            <v>9185528</v>
          </cell>
          <cell r="C181" t="str">
            <v>GENMAR SPYRIDON</v>
          </cell>
        </row>
        <row r="182">
          <cell r="B182">
            <v>9185530</v>
          </cell>
          <cell r="C182" t="str">
            <v>GENER8 ARGUS</v>
          </cell>
        </row>
        <row r="183">
          <cell r="B183">
            <v>9185530</v>
          </cell>
          <cell r="C183" t="str">
            <v>GENMAR ARGUS</v>
          </cell>
        </row>
        <row r="184">
          <cell r="B184">
            <v>9187227</v>
          </cell>
          <cell r="C184" t="str">
            <v>CAPE BANTRY</v>
          </cell>
        </row>
        <row r="185">
          <cell r="B185">
            <v>9187239</v>
          </cell>
          <cell r="C185" t="str">
            <v>CAPE BALDER</v>
          </cell>
        </row>
        <row r="186">
          <cell r="B186">
            <v>9187643</v>
          </cell>
          <cell r="C186" t="str">
            <v>SEAPRIDE</v>
          </cell>
        </row>
        <row r="187">
          <cell r="B187">
            <v>9187772</v>
          </cell>
          <cell r="C187" t="str">
            <v xml:space="preserve">NEW PAROS </v>
          </cell>
        </row>
        <row r="188">
          <cell r="B188">
            <v>9188764</v>
          </cell>
          <cell r="C188" t="str">
            <v>ELBTANK GERMANY</v>
          </cell>
        </row>
        <row r="189">
          <cell r="B189">
            <v>9188788</v>
          </cell>
          <cell r="C189" t="str">
            <v>MAX JACOB</v>
          </cell>
        </row>
        <row r="190">
          <cell r="B190">
            <v>9189146</v>
          </cell>
          <cell r="C190" t="str">
            <v>FOUR SMILE</v>
          </cell>
        </row>
        <row r="191">
          <cell r="B191">
            <v>9191412</v>
          </cell>
          <cell r="C191" t="str">
            <v>IBUKISAN</v>
          </cell>
        </row>
        <row r="192">
          <cell r="B192">
            <v>9191711</v>
          </cell>
          <cell r="C192" t="str">
            <v>SIFNOS</v>
          </cell>
        </row>
        <row r="193">
          <cell r="B193">
            <v>9191723</v>
          </cell>
          <cell r="C193" t="str">
            <v>MOGRA</v>
          </cell>
        </row>
        <row r="194">
          <cell r="B194">
            <v>9191723</v>
          </cell>
          <cell r="C194" t="str">
            <v>SIKINOS</v>
          </cell>
        </row>
        <row r="195">
          <cell r="B195">
            <v>9194127</v>
          </cell>
          <cell r="C195" t="str">
            <v>MARAN CASTOR</v>
          </cell>
        </row>
        <row r="196">
          <cell r="B196">
            <v>9194983</v>
          </cell>
          <cell r="C196" t="str">
            <v>COSMIC</v>
          </cell>
        </row>
        <row r="197">
          <cell r="B197">
            <v>9194995</v>
          </cell>
          <cell r="C197" t="str">
            <v>MAJESTIC</v>
          </cell>
        </row>
        <row r="198">
          <cell r="B198">
            <v>9196606</v>
          </cell>
          <cell r="C198" t="str">
            <v>FRONT ARIAKE</v>
          </cell>
        </row>
        <row r="199">
          <cell r="B199">
            <v>9196618</v>
          </cell>
          <cell r="C199" t="str">
            <v>OVERSEAS SAKURA</v>
          </cell>
        </row>
        <row r="200">
          <cell r="B200">
            <v>9196644</v>
          </cell>
          <cell r="C200" t="str">
            <v>FRONT HAKATA</v>
          </cell>
        </row>
        <row r="201">
          <cell r="B201">
            <v>9196644</v>
          </cell>
          <cell r="C201" t="str">
            <v>OTINA</v>
          </cell>
        </row>
        <row r="202">
          <cell r="B202">
            <v>9197832</v>
          </cell>
          <cell r="C202" t="str">
            <v>BANDAISAN</v>
          </cell>
        </row>
        <row r="203">
          <cell r="B203">
            <v>9197832</v>
          </cell>
          <cell r="C203" t="str">
            <v>KALAMOS</v>
          </cell>
        </row>
        <row r="204">
          <cell r="B204">
            <v>9197856</v>
          </cell>
          <cell r="C204" t="str">
            <v>YOHTEISAN</v>
          </cell>
        </row>
        <row r="205">
          <cell r="B205">
            <v>9197868</v>
          </cell>
          <cell r="C205" t="str">
            <v>SHINYO OCEAN</v>
          </cell>
        </row>
        <row r="206">
          <cell r="B206">
            <v>9197870</v>
          </cell>
          <cell r="C206" t="str">
            <v>SHINYO KA NNIKA</v>
          </cell>
        </row>
        <row r="207">
          <cell r="B207">
            <v>9197870</v>
          </cell>
          <cell r="C207" t="str">
            <v>SHINYO KANNIKA</v>
          </cell>
        </row>
        <row r="208">
          <cell r="B208">
            <v>9197894</v>
          </cell>
          <cell r="C208" t="str">
            <v>OVERSEAS RAPHAEL</v>
          </cell>
        </row>
        <row r="209">
          <cell r="B209">
            <v>9198094</v>
          </cell>
          <cell r="C209" t="str">
            <v>MINERVA ALEXANDRA</v>
          </cell>
        </row>
        <row r="210">
          <cell r="B210">
            <v>9198317</v>
          </cell>
          <cell r="C210" t="str">
            <v>FORMOSAPTRO CHALLNGR</v>
          </cell>
        </row>
        <row r="211">
          <cell r="B211">
            <v>9198317</v>
          </cell>
          <cell r="C211" t="str">
            <v>FORMOSAPETRO CHALLENGER</v>
          </cell>
        </row>
        <row r="212">
          <cell r="B212">
            <v>9198666</v>
          </cell>
          <cell r="C212" t="str">
            <v>SRI VISHNU</v>
          </cell>
        </row>
        <row r="213">
          <cell r="B213">
            <v>9198666</v>
          </cell>
          <cell r="C213" t="str">
            <v>DHT TRADER</v>
          </cell>
        </row>
        <row r="214">
          <cell r="B214">
            <v>9198666</v>
          </cell>
          <cell r="C214" t="str">
            <v>OVERSEAS LONDON</v>
          </cell>
        </row>
        <row r="215">
          <cell r="B215">
            <v>9199713</v>
          </cell>
          <cell r="C215" t="str">
            <v>DYNASTY</v>
          </cell>
        </row>
        <row r="216">
          <cell r="B216">
            <v>9202716</v>
          </cell>
          <cell r="C216" t="str">
            <v>DELTA MILLENNIUM</v>
          </cell>
        </row>
        <row r="217">
          <cell r="B217">
            <v>9203253</v>
          </cell>
          <cell r="C217" t="str">
            <v>CERIGO</v>
          </cell>
        </row>
        <row r="218">
          <cell r="B218">
            <v>9203253</v>
          </cell>
          <cell r="C218" t="str">
            <v>SONGA JULIE</v>
          </cell>
        </row>
        <row r="219">
          <cell r="B219">
            <v>9203265</v>
          </cell>
          <cell r="C219" t="str">
            <v>KALYMNOS</v>
          </cell>
        </row>
        <row r="220">
          <cell r="B220">
            <v>9203277</v>
          </cell>
          <cell r="C220" t="str">
            <v>PLUTO GLORY</v>
          </cell>
        </row>
        <row r="221">
          <cell r="B221">
            <v>9203277</v>
          </cell>
          <cell r="C221" t="str">
            <v>VICTORY I</v>
          </cell>
        </row>
        <row r="222">
          <cell r="B222">
            <v>9203289</v>
          </cell>
          <cell r="C222" t="str">
            <v>MERCURY GLORY</v>
          </cell>
        </row>
        <row r="223">
          <cell r="B223">
            <v>9203760</v>
          </cell>
          <cell r="C223" t="str">
            <v>SONANGOL LUANDA</v>
          </cell>
        </row>
        <row r="224">
          <cell r="B224">
            <v>9203772</v>
          </cell>
          <cell r="C224" t="str">
            <v>SONANGOL KIZOMBA</v>
          </cell>
        </row>
        <row r="225">
          <cell r="B225">
            <v>9203784</v>
          </cell>
          <cell r="C225" t="str">
            <v>TENERIFE SPIRIT</v>
          </cell>
        </row>
        <row r="226">
          <cell r="B226">
            <v>9203796</v>
          </cell>
          <cell r="C226" t="str">
            <v>LAKATAMIA</v>
          </cell>
        </row>
        <row r="227">
          <cell r="B227">
            <v>9205067</v>
          </cell>
          <cell r="C227" t="str">
            <v>ZALLAQ</v>
          </cell>
        </row>
        <row r="228">
          <cell r="B228">
            <v>9205873</v>
          </cell>
          <cell r="C228" t="str">
            <v>ERAWAN 99</v>
          </cell>
        </row>
        <row r="229">
          <cell r="B229">
            <v>9206310</v>
          </cell>
          <cell r="C229" t="str">
            <v>ARION</v>
          </cell>
        </row>
        <row r="230">
          <cell r="B230">
            <v>9207027</v>
          </cell>
          <cell r="C230" t="str">
            <v>ALGECIRAS SPIRIT</v>
          </cell>
        </row>
        <row r="231">
          <cell r="B231">
            <v>9208045</v>
          </cell>
          <cell r="C231" t="str">
            <v>NORDIC SPIRIT</v>
          </cell>
        </row>
        <row r="232">
          <cell r="B232">
            <v>9208057</v>
          </cell>
          <cell r="C232" t="str">
            <v>JAG LAKSHITA</v>
          </cell>
        </row>
        <row r="233">
          <cell r="B233">
            <v>9208069</v>
          </cell>
          <cell r="C233" t="str">
            <v>JAG LATEEF</v>
          </cell>
        </row>
        <row r="234">
          <cell r="B234">
            <v>9208215</v>
          </cell>
          <cell r="C234" t="str">
            <v>CHRYSSI</v>
          </cell>
        </row>
        <row r="235">
          <cell r="B235">
            <v>9212759</v>
          </cell>
          <cell r="C235" t="str">
            <v>ULTIMATE FREEDOM</v>
          </cell>
        </row>
        <row r="236">
          <cell r="B236">
            <v>9212759</v>
          </cell>
          <cell r="C236" t="str">
            <v>HUELVA SPIRIT</v>
          </cell>
        </row>
        <row r="237">
          <cell r="B237">
            <v>9212864</v>
          </cell>
          <cell r="C237" t="str">
            <v>N.TOPAZ</v>
          </cell>
        </row>
        <row r="238">
          <cell r="B238">
            <v>9212864</v>
          </cell>
          <cell r="C238" t="str">
            <v>OLYMPIC HAWK</v>
          </cell>
        </row>
        <row r="239">
          <cell r="B239">
            <v>9212876</v>
          </cell>
          <cell r="C239" t="str">
            <v>MISTRAL</v>
          </cell>
        </row>
        <row r="240">
          <cell r="B240">
            <v>9213296</v>
          </cell>
          <cell r="C240" t="str">
            <v>OVERSEAS SHIRLEY</v>
          </cell>
        </row>
        <row r="241">
          <cell r="B241">
            <v>9213313</v>
          </cell>
          <cell r="C241" t="str">
            <v>OVERSEAS FRAN</v>
          </cell>
        </row>
        <row r="242">
          <cell r="B242">
            <v>9215036</v>
          </cell>
          <cell r="C242" t="str">
            <v>M.T. CHAFA</v>
          </cell>
        </row>
        <row r="243">
          <cell r="B243">
            <v>9215036</v>
          </cell>
          <cell r="C243" t="str">
            <v>THERA</v>
          </cell>
        </row>
        <row r="244">
          <cell r="B244">
            <v>9215048</v>
          </cell>
          <cell r="C244" t="str">
            <v>SC LAURA</v>
          </cell>
        </row>
        <row r="245">
          <cell r="B245">
            <v>9216705</v>
          </cell>
          <cell r="C245" t="str">
            <v>ANGELICOUSSIS</v>
          </cell>
        </row>
        <row r="246">
          <cell r="B246">
            <v>9216717</v>
          </cell>
          <cell r="C246" t="str">
            <v>ANTONIS ANGELICOUSSI</v>
          </cell>
        </row>
        <row r="247">
          <cell r="B247">
            <v>9216717</v>
          </cell>
          <cell r="C247" t="str">
            <v>ANTONIS I. ANGELICOUSSIS</v>
          </cell>
        </row>
        <row r="248">
          <cell r="B248">
            <v>9217981</v>
          </cell>
          <cell r="C248" t="str">
            <v>DHT CHRIS</v>
          </cell>
        </row>
        <row r="249">
          <cell r="B249">
            <v>9218454</v>
          </cell>
          <cell r="C249" t="str">
            <v>DEVON (VLCC)</v>
          </cell>
        </row>
        <row r="250">
          <cell r="B250">
            <v>9219056</v>
          </cell>
          <cell r="C250" t="str">
            <v>DHT TARGET</v>
          </cell>
        </row>
        <row r="251">
          <cell r="B251">
            <v>9219056</v>
          </cell>
          <cell r="C251" t="str">
            <v>OVERSEAS NEWCASTLE</v>
          </cell>
        </row>
        <row r="252">
          <cell r="B252">
            <v>9219056</v>
          </cell>
          <cell r="C252" t="str">
            <v>RIDGEBURY ALINA L</v>
          </cell>
        </row>
        <row r="253">
          <cell r="B253">
            <v>9220720</v>
          </cell>
          <cell r="C253" t="str">
            <v>ASTIPALAIA</v>
          </cell>
        </row>
        <row r="254">
          <cell r="B254">
            <v>9220964</v>
          </cell>
          <cell r="C254" t="str">
            <v>MARJAN</v>
          </cell>
        </row>
        <row r="255">
          <cell r="B255">
            <v>9221918</v>
          </cell>
          <cell r="C255" t="str">
            <v>BW UTAH</v>
          </cell>
        </row>
        <row r="256">
          <cell r="B256">
            <v>9221970</v>
          </cell>
          <cell r="C256" t="str">
            <v>HS ALCINA</v>
          </cell>
        </row>
        <row r="257">
          <cell r="B257">
            <v>9222132</v>
          </cell>
          <cell r="C257" t="str">
            <v>AMAZON GLADIATOR</v>
          </cell>
        </row>
        <row r="258">
          <cell r="B258">
            <v>9222443</v>
          </cell>
          <cell r="C258" t="str">
            <v>TENYO</v>
          </cell>
        </row>
        <row r="259">
          <cell r="B259">
            <v>9223318</v>
          </cell>
          <cell r="C259" t="str">
            <v>GENMAR DAPHNE</v>
          </cell>
        </row>
        <row r="260">
          <cell r="B260">
            <v>9224271</v>
          </cell>
          <cell r="C260" t="str">
            <v>GENER8 ORION</v>
          </cell>
        </row>
        <row r="261">
          <cell r="B261">
            <v>9224271</v>
          </cell>
          <cell r="C261" t="str">
            <v>GENMAR ORION</v>
          </cell>
        </row>
        <row r="262">
          <cell r="B262">
            <v>9224271</v>
          </cell>
          <cell r="C262" t="str">
            <v>MARIA GRACE</v>
          </cell>
        </row>
        <row r="263">
          <cell r="B263">
            <v>9224283</v>
          </cell>
          <cell r="C263" t="str">
            <v>MT NORDIC MOON</v>
          </cell>
        </row>
        <row r="264">
          <cell r="B264">
            <v>9224283</v>
          </cell>
          <cell r="C264" t="str">
            <v>NORDIC MOON</v>
          </cell>
        </row>
        <row r="265">
          <cell r="B265">
            <v>9224439</v>
          </cell>
          <cell r="C265" t="str">
            <v>SCF ALTAI</v>
          </cell>
        </row>
        <row r="266">
          <cell r="B266">
            <v>9224441</v>
          </cell>
          <cell r="C266" t="str">
            <v>SCF CAUCASUS</v>
          </cell>
        </row>
        <row r="267">
          <cell r="B267">
            <v>9224453</v>
          </cell>
          <cell r="C267" t="str">
            <v>SCF KHIBINY</v>
          </cell>
        </row>
        <row r="268">
          <cell r="B268">
            <v>9224465</v>
          </cell>
          <cell r="C268" t="str">
            <v>SCF SAYAN</v>
          </cell>
        </row>
        <row r="269">
          <cell r="B269">
            <v>9224805</v>
          </cell>
          <cell r="C269" t="str">
            <v>KOS</v>
          </cell>
        </row>
        <row r="270">
          <cell r="B270">
            <v>9226968</v>
          </cell>
          <cell r="C270" t="str">
            <v>AMORE MIO II</v>
          </cell>
        </row>
        <row r="271">
          <cell r="B271">
            <v>9227443</v>
          </cell>
          <cell r="C271" t="str">
            <v>SEARACER</v>
          </cell>
        </row>
        <row r="272">
          <cell r="B272">
            <v>9227455</v>
          </cell>
          <cell r="C272" t="str">
            <v>SEATRIUMPH</v>
          </cell>
        </row>
        <row r="273">
          <cell r="B273">
            <v>9227479</v>
          </cell>
          <cell r="C273" t="str">
            <v>MARAN CYGNUS</v>
          </cell>
        </row>
        <row r="274">
          <cell r="B274">
            <v>9227948</v>
          </cell>
          <cell r="C274" t="str">
            <v>BW UTIK</v>
          </cell>
        </row>
        <row r="275">
          <cell r="B275">
            <v>9228655</v>
          </cell>
          <cell r="C275" t="str">
            <v>CAPE BATA</v>
          </cell>
        </row>
        <row r="276">
          <cell r="B276">
            <v>9228655</v>
          </cell>
          <cell r="C276" t="str">
            <v>TONOS</v>
          </cell>
        </row>
        <row r="277">
          <cell r="B277">
            <v>9228837</v>
          </cell>
          <cell r="C277" t="str">
            <v>KING EVEREST</v>
          </cell>
        </row>
        <row r="278">
          <cell r="B278">
            <v>9229295</v>
          </cell>
          <cell r="C278" t="str">
            <v>CAP DIAMANT</v>
          </cell>
        </row>
        <row r="279">
          <cell r="B279">
            <v>9229374</v>
          </cell>
          <cell r="C279" t="str">
            <v>SILIA T</v>
          </cell>
        </row>
        <row r="280">
          <cell r="B280">
            <v>9229386</v>
          </cell>
          <cell r="C280" t="str">
            <v>NORDIC PASSAT</v>
          </cell>
        </row>
        <row r="281">
          <cell r="B281">
            <v>9229427</v>
          </cell>
          <cell r="C281" t="str">
            <v>OPAL QUEEN</v>
          </cell>
        </row>
        <row r="282">
          <cell r="B282">
            <v>9229439</v>
          </cell>
          <cell r="C282" t="str">
            <v>PACIFIC GLORY</v>
          </cell>
        </row>
        <row r="283">
          <cell r="B283">
            <v>9230098</v>
          </cell>
          <cell r="C283" t="str">
            <v>MINERVA ASTRA</v>
          </cell>
        </row>
        <row r="284">
          <cell r="B284">
            <v>9230505</v>
          </cell>
          <cell r="C284" t="str">
            <v>YAMUNA SPIRIT</v>
          </cell>
        </row>
        <row r="285">
          <cell r="B285">
            <v>9230517</v>
          </cell>
          <cell r="C285" t="str">
            <v>GANGES SPIRIT</v>
          </cell>
        </row>
        <row r="286">
          <cell r="B286">
            <v>9230878</v>
          </cell>
          <cell r="C286" t="str">
            <v>EAGLE VIRGINIA</v>
          </cell>
        </row>
        <row r="287">
          <cell r="B287">
            <v>9230892</v>
          </cell>
          <cell r="C287" t="str">
            <v>NORDIC GRACE</v>
          </cell>
        </row>
        <row r="288">
          <cell r="B288">
            <v>9230907</v>
          </cell>
          <cell r="C288" t="str">
            <v>TI TOPAZ</v>
          </cell>
        </row>
        <row r="289">
          <cell r="B289">
            <v>9231468</v>
          </cell>
          <cell r="C289" t="str">
            <v>SAINT GEORGE</v>
          </cell>
        </row>
        <row r="290">
          <cell r="B290">
            <v>9231468</v>
          </cell>
          <cell r="C290" t="str">
            <v>STAVANGER PRINCE</v>
          </cell>
        </row>
        <row r="291">
          <cell r="B291">
            <v>9231509</v>
          </cell>
          <cell r="C291" t="str">
            <v>SCF URAL</v>
          </cell>
        </row>
        <row r="292">
          <cell r="B292">
            <v>9231767</v>
          </cell>
          <cell r="C292" t="str">
            <v>HEYDAR ALIYEV</v>
          </cell>
        </row>
        <row r="293">
          <cell r="B293">
            <v>9231901</v>
          </cell>
          <cell r="C293" t="str">
            <v>INTISAR</v>
          </cell>
        </row>
        <row r="294">
          <cell r="B294">
            <v>9232864</v>
          </cell>
          <cell r="C294" t="str">
            <v>MABROUK</v>
          </cell>
        </row>
        <row r="295">
          <cell r="B295">
            <v>9232864</v>
          </cell>
          <cell r="C295" t="str">
            <v>SCF VALDAI</v>
          </cell>
        </row>
        <row r="296">
          <cell r="B296">
            <v>9232929</v>
          </cell>
          <cell r="C296" t="str">
            <v>CAPE BELLAVISTA</v>
          </cell>
        </row>
        <row r="297">
          <cell r="B297">
            <v>9232929</v>
          </cell>
          <cell r="C297" t="str">
            <v>SKS SIRA</v>
          </cell>
        </row>
        <row r="298">
          <cell r="B298">
            <v>9232931</v>
          </cell>
          <cell r="C298" t="str">
            <v>SKS SINNI</v>
          </cell>
        </row>
        <row r="299">
          <cell r="B299">
            <v>9233210</v>
          </cell>
          <cell r="C299" t="str">
            <v>NORDIC MISTRAL</v>
          </cell>
        </row>
        <row r="300">
          <cell r="B300">
            <v>9233222</v>
          </cell>
          <cell r="C300" t="str">
            <v>THRIATHLON</v>
          </cell>
        </row>
        <row r="301">
          <cell r="B301">
            <v>9233222</v>
          </cell>
          <cell r="C301" t="str">
            <v>TRIATHLON</v>
          </cell>
        </row>
        <row r="302">
          <cell r="B302">
            <v>9233272</v>
          </cell>
          <cell r="C302" t="str">
            <v>SEA HORIZON (VLCC)</v>
          </cell>
        </row>
        <row r="303">
          <cell r="B303">
            <v>9233313</v>
          </cell>
          <cell r="C303" t="str">
            <v>GENMAR ELEKTRA</v>
          </cell>
        </row>
        <row r="304">
          <cell r="B304">
            <v>9233650</v>
          </cell>
          <cell r="C304" t="str">
            <v>GEMINI GLORY</v>
          </cell>
        </row>
        <row r="305">
          <cell r="B305">
            <v>9233739</v>
          </cell>
          <cell r="C305" t="str">
            <v>AMANTEA</v>
          </cell>
        </row>
        <row r="306">
          <cell r="B306">
            <v>9233741</v>
          </cell>
          <cell r="C306" t="str">
            <v>NELL JACOB</v>
          </cell>
        </row>
        <row r="307">
          <cell r="B307">
            <v>9233753</v>
          </cell>
          <cell r="C307" t="str">
            <v>FRONT EAGLE</v>
          </cell>
        </row>
        <row r="308">
          <cell r="B308">
            <v>9233765</v>
          </cell>
          <cell r="C308" t="str">
            <v>NORDIC COSMOS</v>
          </cell>
        </row>
        <row r="309">
          <cell r="B309">
            <v>9233777</v>
          </cell>
          <cell r="C309" t="str">
            <v>BACALIAROS</v>
          </cell>
        </row>
        <row r="310">
          <cell r="B310">
            <v>9233777</v>
          </cell>
          <cell r="C310" t="str">
            <v>CAPE BOWEN</v>
          </cell>
        </row>
        <row r="311">
          <cell r="B311">
            <v>9233789</v>
          </cell>
          <cell r="C311" t="str">
            <v>VOYAGER I</v>
          </cell>
        </row>
        <row r="312">
          <cell r="B312">
            <v>9233791</v>
          </cell>
          <cell r="C312" t="str">
            <v>OLYMPIC LIBERTY</v>
          </cell>
        </row>
        <row r="313">
          <cell r="B313">
            <v>9234642</v>
          </cell>
          <cell r="C313" t="str">
            <v>ZARIFA ALIYEVA</v>
          </cell>
        </row>
        <row r="314">
          <cell r="B314">
            <v>9235244</v>
          </cell>
          <cell r="C314" t="str">
            <v>ASTRO CHORUS</v>
          </cell>
        </row>
        <row r="315">
          <cell r="B315">
            <v>9235268</v>
          </cell>
          <cell r="C315" t="str">
            <v>HELLESPONT TARA</v>
          </cell>
        </row>
        <row r="316">
          <cell r="B316">
            <v>9235737</v>
          </cell>
          <cell r="C316" t="str">
            <v>SKOPELOS</v>
          </cell>
        </row>
        <row r="317">
          <cell r="B317">
            <v>9236004</v>
          </cell>
          <cell r="C317" t="str">
            <v>FILIKON</v>
          </cell>
        </row>
        <row r="318">
          <cell r="B318">
            <v>9236016</v>
          </cell>
          <cell r="C318" t="str">
            <v>FINESSE</v>
          </cell>
        </row>
        <row r="319">
          <cell r="B319">
            <v>9236248</v>
          </cell>
          <cell r="C319" t="str">
            <v>MINERVA ZENIA</v>
          </cell>
        </row>
        <row r="320">
          <cell r="B320">
            <v>9236250</v>
          </cell>
          <cell r="C320" t="str">
            <v>GENER8 POSEIDON</v>
          </cell>
        </row>
        <row r="321">
          <cell r="B321">
            <v>9236250</v>
          </cell>
          <cell r="C321" t="str">
            <v>GENMAR POSEIDON</v>
          </cell>
        </row>
        <row r="322">
          <cell r="B322">
            <v>9236353</v>
          </cell>
          <cell r="C322" t="str">
            <v>ISKMATI SPIRIT</v>
          </cell>
        </row>
        <row r="323">
          <cell r="B323">
            <v>9237072</v>
          </cell>
          <cell r="C323" t="str">
            <v>ASTRO CHALLENGE</v>
          </cell>
        </row>
        <row r="324">
          <cell r="B324">
            <v>9237620</v>
          </cell>
          <cell r="C324" t="str">
            <v>SAMCO AMERICA</v>
          </cell>
        </row>
        <row r="325">
          <cell r="B325">
            <v>9238856</v>
          </cell>
          <cell r="C325" t="str">
            <v>FRONT FALCON</v>
          </cell>
        </row>
        <row r="326">
          <cell r="B326">
            <v>9238868</v>
          </cell>
          <cell r="C326" t="str">
            <v>OLYMPIC LEGEND</v>
          </cell>
        </row>
        <row r="327">
          <cell r="B327">
            <v>9239472</v>
          </cell>
          <cell r="C327" t="str">
            <v>MANUELA BOTTIGLIERI</v>
          </cell>
        </row>
        <row r="328">
          <cell r="B328">
            <v>9239472</v>
          </cell>
          <cell r="C328" t="str">
            <v>MANUELLA BOTTIGLIERI</v>
          </cell>
        </row>
        <row r="329">
          <cell r="B329">
            <v>9239484</v>
          </cell>
          <cell r="C329" t="str">
            <v>ASHKINI SPIRIT</v>
          </cell>
        </row>
        <row r="330">
          <cell r="B330">
            <v>9239848</v>
          </cell>
          <cell r="C330" t="str">
            <v>NORDIC POLLUX</v>
          </cell>
        </row>
        <row r="331">
          <cell r="B331">
            <v>9239848</v>
          </cell>
          <cell r="C331" t="str">
            <v>POETIC</v>
          </cell>
        </row>
        <row r="332">
          <cell r="B332">
            <v>9240512</v>
          </cell>
          <cell r="C332" t="str">
            <v>MARAN CARINA</v>
          </cell>
        </row>
        <row r="333">
          <cell r="B333">
            <v>9241102</v>
          </cell>
          <cell r="C333" t="str">
            <v>POWER D</v>
          </cell>
        </row>
        <row r="334">
          <cell r="B334">
            <v>9241607</v>
          </cell>
          <cell r="C334" t="str">
            <v>SEAPRINCE</v>
          </cell>
        </row>
        <row r="335">
          <cell r="B335">
            <v>9241683</v>
          </cell>
          <cell r="C335" t="str">
            <v>ELISEWIN</v>
          </cell>
        </row>
        <row r="336">
          <cell r="B336">
            <v>9241683</v>
          </cell>
          <cell r="C336" t="str">
            <v>RIDGEBURY ASTARI</v>
          </cell>
        </row>
        <row r="337">
          <cell r="B337">
            <v>9242120</v>
          </cell>
          <cell r="C337" t="str">
            <v>HS CARMEN</v>
          </cell>
        </row>
        <row r="338">
          <cell r="B338">
            <v>9243320</v>
          </cell>
          <cell r="C338" t="str">
            <v>TORM INGEBORG</v>
          </cell>
        </row>
        <row r="339">
          <cell r="B339">
            <v>9244867</v>
          </cell>
          <cell r="C339" t="str">
            <v>CHARLES EDDIE</v>
          </cell>
        </row>
        <row r="340">
          <cell r="B340">
            <v>9245794</v>
          </cell>
          <cell r="C340" t="str">
            <v>NAVE NEUTRINO</v>
          </cell>
        </row>
        <row r="341">
          <cell r="B341">
            <v>9245794</v>
          </cell>
          <cell r="C341" t="str">
            <v>VENTURE SPIRIT</v>
          </cell>
        </row>
        <row r="342">
          <cell r="B342">
            <v>9246279</v>
          </cell>
          <cell r="C342" t="str">
            <v>GRAND LADY</v>
          </cell>
        </row>
        <row r="343">
          <cell r="B343">
            <v>9246645</v>
          </cell>
          <cell r="C343" t="str">
            <v>APOLLONIA</v>
          </cell>
        </row>
        <row r="344">
          <cell r="B344">
            <v>9246786</v>
          </cell>
          <cell r="C344" t="str">
            <v>FAVOLA</v>
          </cell>
        </row>
        <row r="345">
          <cell r="B345">
            <v>9247376</v>
          </cell>
          <cell r="C345" t="str">
            <v>ALTEREGO II</v>
          </cell>
        </row>
        <row r="346">
          <cell r="B346">
            <v>9247431</v>
          </cell>
          <cell r="C346" t="str">
            <v>ASIAN SPIRIT</v>
          </cell>
        </row>
        <row r="347">
          <cell r="B347">
            <v>9247780</v>
          </cell>
          <cell r="C347" t="str">
            <v>AFRA HAWTHORN</v>
          </cell>
        </row>
        <row r="348">
          <cell r="B348">
            <v>9247792</v>
          </cell>
          <cell r="C348" t="str">
            <v>AFRA OAK</v>
          </cell>
        </row>
        <row r="349">
          <cell r="B349">
            <v>9247986</v>
          </cell>
          <cell r="C349" t="str">
            <v>GENER8 PERICLES</v>
          </cell>
        </row>
        <row r="350">
          <cell r="B350">
            <v>9248409</v>
          </cell>
          <cell r="C350" t="str">
            <v>SEOUL SPIRIT</v>
          </cell>
        </row>
        <row r="351">
          <cell r="B351">
            <v>9248409</v>
          </cell>
          <cell r="C351" t="str">
            <v>PRINCIMAR FAITH</v>
          </cell>
        </row>
        <row r="352">
          <cell r="B352">
            <v>9248423</v>
          </cell>
          <cell r="C352" t="str">
            <v>NORDIC APOLLO</v>
          </cell>
        </row>
        <row r="353">
          <cell r="B353">
            <v>9248473</v>
          </cell>
          <cell r="C353" t="str">
            <v>FRONT SERENADE</v>
          </cell>
        </row>
        <row r="354">
          <cell r="B354">
            <v>9248485</v>
          </cell>
          <cell r="C354" t="str">
            <v>FRONT STRATUS</v>
          </cell>
        </row>
        <row r="355">
          <cell r="B355">
            <v>9248485</v>
          </cell>
          <cell r="C355" t="str">
            <v>ONDINA</v>
          </cell>
        </row>
        <row r="356">
          <cell r="B356">
            <v>9248497</v>
          </cell>
          <cell r="C356" t="str">
            <v>FRONT PAGE</v>
          </cell>
        </row>
        <row r="357">
          <cell r="B357">
            <v>9248813</v>
          </cell>
          <cell r="C357" t="str">
            <v>SKS SALUDA</v>
          </cell>
        </row>
        <row r="358">
          <cell r="B358">
            <v>9248825</v>
          </cell>
          <cell r="C358" t="str">
            <v>CAPE BAXLEY</v>
          </cell>
        </row>
        <row r="359">
          <cell r="B359">
            <v>9248825</v>
          </cell>
          <cell r="C359" t="str">
            <v>SKS SENNE</v>
          </cell>
        </row>
        <row r="360">
          <cell r="B360">
            <v>9249075</v>
          </cell>
          <cell r="C360" t="str">
            <v>ALAN VELIKI</v>
          </cell>
        </row>
        <row r="361">
          <cell r="B361">
            <v>9249075</v>
          </cell>
          <cell r="C361" t="str">
            <v>MARIKA</v>
          </cell>
        </row>
        <row r="362">
          <cell r="B362">
            <v>9249087</v>
          </cell>
          <cell r="C362" t="str">
            <v>HRVATSKA</v>
          </cell>
        </row>
        <row r="363">
          <cell r="B363">
            <v>9249312</v>
          </cell>
          <cell r="C363" t="str">
            <v>FRONT MELODY</v>
          </cell>
        </row>
        <row r="364">
          <cell r="B364">
            <v>9249324</v>
          </cell>
          <cell r="C364" t="str">
            <v>FRONT SYMPHONY</v>
          </cell>
        </row>
        <row r="365">
          <cell r="B365">
            <v>9250737</v>
          </cell>
          <cell r="C365" t="str">
            <v>AFRICAN SPIRIT</v>
          </cell>
        </row>
        <row r="366">
          <cell r="B366">
            <v>9251561</v>
          </cell>
          <cell r="C366" t="str">
            <v>BRITISH EXPLORER</v>
          </cell>
        </row>
        <row r="367">
          <cell r="B367">
            <v>9251822</v>
          </cell>
          <cell r="C367" t="str">
            <v>AFRA WILLOW</v>
          </cell>
        </row>
        <row r="368">
          <cell r="B368">
            <v>9252307</v>
          </cell>
          <cell r="C368" t="str">
            <v>MAERSK REMLIN</v>
          </cell>
        </row>
        <row r="369">
          <cell r="B369">
            <v>9252333</v>
          </cell>
          <cell r="C369" t="str">
            <v>MARAN CORONA</v>
          </cell>
        </row>
        <row r="370">
          <cell r="B370">
            <v>9253117</v>
          </cell>
          <cell r="C370" t="str">
            <v>NAVE CELESTE</v>
          </cell>
        </row>
        <row r="371">
          <cell r="B371">
            <v>9253258</v>
          </cell>
          <cell r="C371" t="str">
            <v>KULDIGA</v>
          </cell>
        </row>
        <row r="372">
          <cell r="B372">
            <v>9253478</v>
          </cell>
          <cell r="C372" t="str">
            <v>SEA GLORY</v>
          </cell>
        </row>
        <row r="373">
          <cell r="B373">
            <v>9253595</v>
          </cell>
          <cell r="C373" t="str">
            <v>MILLEURA</v>
          </cell>
        </row>
        <row r="374">
          <cell r="B374">
            <v>9253894</v>
          </cell>
          <cell r="C374" t="str">
            <v>VOYAGER</v>
          </cell>
        </row>
        <row r="375">
          <cell r="B375">
            <v>9253909</v>
          </cell>
          <cell r="C375" t="str">
            <v>ASTRA</v>
          </cell>
        </row>
        <row r="376">
          <cell r="B376">
            <v>9254082</v>
          </cell>
          <cell r="C376" t="str">
            <v>GENMAR ULYSSES</v>
          </cell>
        </row>
        <row r="377">
          <cell r="B377">
            <v>9255660</v>
          </cell>
          <cell r="C377" t="str">
            <v>SEASCOUT</v>
          </cell>
        </row>
        <row r="378">
          <cell r="B378">
            <v>9255672</v>
          </cell>
          <cell r="C378" t="str">
            <v>ISABELLA</v>
          </cell>
        </row>
        <row r="379">
          <cell r="B379">
            <v>9255684</v>
          </cell>
          <cell r="C379" t="str">
            <v>MINERVA ZOE</v>
          </cell>
        </row>
        <row r="380">
          <cell r="B380">
            <v>9256937</v>
          </cell>
          <cell r="C380" t="str">
            <v>OKHTA BRIDGE</v>
          </cell>
        </row>
        <row r="381">
          <cell r="B381">
            <v>9257137</v>
          </cell>
          <cell r="C381" t="str">
            <v>MARAN CASSIOPEIA</v>
          </cell>
        </row>
        <row r="382">
          <cell r="B382">
            <v>9257149</v>
          </cell>
          <cell r="C382" t="str">
            <v>ELIZABETH I.A.</v>
          </cell>
        </row>
        <row r="383">
          <cell r="B383">
            <v>9257149</v>
          </cell>
          <cell r="C383" t="str">
            <v>ELIZABETH I. A.</v>
          </cell>
        </row>
        <row r="384">
          <cell r="B384">
            <v>9258478</v>
          </cell>
          <cell r="C384" t="str">
            <v>ADAFERA</v>
          </cell>
        </row>
        <row r="385">
          <cell r="B385">
            <v>9258521</v>
          </cell>
          <cell r="C385" t="str">
            <v>BW LAKE</v>
          </cell>
        </row>
        <row r="386">
          <cell r="B386">
            <v>9258882</v>
          </cell>
          <cell r="C386" t="str">
            <v>BRITISH OSPREY</v>
          </cell>
        </row>
        <row r="387">
          <cell r="B387">
            <v>9259721</v>
          </cell>
          <cell r="C387" t="str">
            <v>DA MING HU</v>
          </cell>
        </row>
        <row r="388">
          <cell r="B388">
            <v>9259733</v>
          </cell>
          <cell r="C388" t="str">
            <v>DA YUAN HU</v>
          </cell>
        </row>
        <row r="389">
          <cell r="B389">
            <v>9259745</v>
          </cell>
          <cell r="C389" t="str">
            <v>DA LI HU</v>
          </cell>
        </row>
        <row r="390">
          <cell r="B390">
            <v>9259991</v>
          </cell>
          <cell r="C390" t="str">
            <v>BALTIC WAVE</v>
          </cell>
        </row>
        <row r="391">
          <cell r="B391">
            <v>9260005</v>
          </cell>
          <cell r="C391" t="str">
            <v>SEA MERCURY</v>
          </cell>
        </row>
        <row r="392">
          <cell r="B392">
            <v>9260809</v>
          </cell>
          <cell r="C392" t="str">
            <v>ETC RAMSIS</v>
          </cell>
        </row>
        <row r="393">
          <cell r="B393">
            <v>9263186</v>
          </cell>
          <cell r="C393" t="str">
            <v>HAFNIA RAINIER</v>
          </cell>
        </row>
        <row r="394">
          <cell r="B394">
            <v>9263186</v>
          </cell>
          <cell r="C394" t="str">
            <v>MOUNT RAINIER</v>
          </cell>
        </row>
        <row r="395">
          <cell r="B395">
            <v>9263215</v>
          </cell>
          <cell r="C395" t="str">
            <v>COSGREAT LAKE</v>
          </cell>
        </row>
        <row r="396">
          <cell r="B396">
            <v>9265720</v>
          </cell>
          <cell r="C396" t="str">
            <v>KYRIAKOULA</v>
          </cell>
        </row>
        <row r="397">
          <cell r="B397">
            <v>9266475</v>
          </cell>
          <cell r="C397" t="str">
            <v>SILVER LINING</v>
          </cell>
        </row>
        <row r="398">
          <cell r="B398">
            <v>9269075</v>
          </cell>
          <cell r="C398" t="str">
            <v>NARMADA SPIRIT</v>
          </cell>
        </row>
        <row r="399">
          <cell r="B399">
            <v>9269087</v>
          </cell>
          <cell r="C399" t="str">
            <v>TURRITELLA</v>
          </cell>
        </row>
        <row r="400">
          <cell r="B400">
            <v>9271341</v>
          </cell>
          <cell r="C400" t="str">
            <v>OLYMPIC FLAG</v>
          </cell>
        </row>
        <row r="401">
          <cell r="B401">
            <v>9271353</v>
          </cell>
          <cell r="C401" t="str">
            <v>OLYMPIC FUTURE</v>
          </cell>
        </row>
        <row r="402">
          <cell r="B402">
            <v>9271377</v>
          </cell>
          <cell r="C402" t="str">
            <v>TRIDENT HOPE</v>
          </cell>
        </row>
        <row r="403">
          <cell r="B403">
            <v>9271573</v>
          </cell>
          <cell r="C403" t="str">
            <v>MONTE TOLEDO</v>
          </cell>
        </row>
        <row r="404">
          <cell r="B404">
            <v>9271585</v>
          </cell>
          <cell r="C404" t="str">
            <v>MONTE GRANADA</v>
          </cell>
        </row>
        <row r="405">
          <cell r="B405">
            <v>9273337</v>
          </cell>
          <cell r="C405" t="str">
            <v>BUNGA KASTURI</v>
          </cell>
        </row>
        <row r="406">
          <cell r="B406">
            <v>9273844</v>
          </cell>
          <cell r="C406" t="str">
            <v>AFRAMAX RIO</v>
          </cell>
        </row>
        <row r="407">
          <cell r="B407">
            <v>9274434</v>
          </cell>
          <cell r="C407" t="str">
            <v>CAP LEON</v>
          </cell>
        </row>
        <row r="408">
          <cell r="B408">
            <v>9274446</v>
          </cell>
          <cell r="C408" t="str">
            <v>CAP PIERRE</v>
          </cell>
        </row>
        <row r="409">
          <cell r="B409">
            <v>9274616</v>
          </cell>
          <cell r="C409" t="str">
            <v>PANTELIS</v>
          </cell>
        </row>
        <row r="410">
          <cell r="B410">
            <v>9274812</v>
          </cell>
          <cell r="C410" t="str">
            <v>ERVIKEN</v>
          </cell>
        </row>
        <row r="411">
          <cell r="B411">
            <v>9276028</v>
          </cell>
          <cell r="C411" t="str">
            <v>PAMIR</v>
          </cell>
        </row>
        <row r="412">
          <cell r="B412">
            <v>9276030</v>
          </cell>
          <cell r="C412" t="str">
            <v>ELBRUS</v>
          </cell>
        </row>
        <row r="413">
          <cell r="B413">
            <v>9276561</v>
          </cell>
          <cell r="C413" t="str">
            <v>MINERVA HELEN</v>
          </cell>
        </row>
        <row r="414">
          <cell r="B414">
            <v>9276585</v>
          </cell>
          <cell r="C414" t="str">
            <v>MINERVA ROXANNE</v>
          </cell>
        </row>
        <row r="415">
          <cell r="B415">
            <v>9276597</v>
          </cell>
          <cell r="C415" t="str">
            <v>MINERVA LISA</v>
          </cell>
        </row>
        <row r="416">
          <cell r="B416">
            <v>9279733</v>
          </cell>
          <cell r="C416" t="str">
            <v>SEA HERMES</v>
          </cell>
        </row>
        <row r="417">
          <cell r="B417">
            <v>9280586</v>
          </cell>
          <cell r="C417" t="str">
            <v>MARYLEBONE</v>
          </cell>
        </row>
        <row r="418">
          <cell r="B418">
            <v>9280873</v>
          </cell>
          <cell r="C418" t="str">
            <v>ASTRO PERSEUS</v>
          </cell>
        </row>
        <row r="419">
          <cell r="B419">
            <v>9280885</v>
          </cell>
          <cell r="C419" t="str">
            <v>ASTRO PHOENIX</v>
          </cell>
        </row>
        <row r="420">
          <cell r="B420">
            <v>9281152</v>
          </cell>
          <cell r="C420" t="str">
            <v>ASTRO POLARIS</v>
          </cell>
        </row>
        <row r="421">
          <cell r="B421">
            <v>9281683</v>
          </cell>
          <cell r="C421" t="str">
            <v>SMITI</v>
          </cell>
        </row>
        <row r="422">
          <cell r="B422">
            <v>9282041</v>
          </cell>
          <cell r="C422" t="str">
            <v>AXEL SPIRIT</v>
          </cell>
        </row>
        <row r="423">
          <cell r="B423">
            <v>9282998</v>
          </cell>
          <cell r="C423" t="str">
            <v>SENATORE</v>
          </cell>
        </row>
        <row r="424">
          <cell r="B424">
            <v>9283241</v>
          </cell>
          <cell r="C424" t="str">
            <v>TEIDE SPIRIT</v>
          </cell>
        </row>
        <row r="425">
          <cell r="B425">
            <v>9283306</v>
          </cell>
          <cell r="C425" t="str">
            <v>VENICE</v>
          </cell>
        </row>
        <row r="426">
          <cell r="B426">
            <v>9283617</v>
          </cell>
          <cell r="C426" t="str">
            <v>PGC IKAROS</v>
          </cell>
        </row>
        <row r="427">
          <cell r="B427">
            <v>9284960</v>
          </cell>
          <cell r="C427" t="str">
            <v>FORMOSAPETRO EMPIRE</v>
          </cell>
        </row>
        <row r="428">
          <cell r="B428">
            <v>9285823</v>
          </cell>
          <cell r="C428" t="str">
            <v>IRENE SL</v>
          </cell>
        </row>
        <row r="429">
          <cell r="B429">
            <v>9286138</v>
          </cell>
          <cell r="C429" t="str">
            <v>GREAT LADY</v>
          </cell>
        </row>
        <row r="430">
          <cell r="B430">
            <v>9286229</v>
          </cell>
          <cell r="C430" t="str">
            <v>MT GODAVARI SPIRIT</v>
          </cell>
        </row>
        <row r="431">
          <cell r="B431">
            <v>9286229</v>
          </cell>
          <cell r="C431" t="str">
            <v>GODAVARI SPIRIT</v>
          </cell>
        </row>
        <row r="432">
          <cell r="B432">
            <v>9286281</v>
          </cell>
          <cell r="C432" t="str">
            <v>KAVERI SPIRIT</v>
          </cell>
        </row>
        <row r="433">
          <cell r="B433">
            <v>9286657</v>
          </cell>
          <cell r="C433" t="str">
            <v>SOUTH SEA</v>
          </cell>
        </row>
        <row r="434">
          <cell r="B434">
            <v>9288083</v>
          </cell>
          <cell r="C434" t="str">
            <v>NEW CENTURY</v>
          </cell>
        </row>
        <row r="435">
          <cell r="B435">
            <v>9288710</v>
          </cell>
          <cell r="C435" t="str">
            <v>DELTA CAPTIAN</v>
          </cell>
        </row>
        <row r="436">
          <cell r="B436">
            <v>9288746</v>
          </cell>
          <cell r="C436" t="str">
            <v>SEABORN</v>
          </cell>
        </row>
        <row r="437">
          <cell r="B437">
            <v>9288887</v>
          </cell>
          <cell r="C437" t="str">
            <v>NORDIC FREEDOM</v>
          </cell>
        </row>
        <row r="438">
          <cell r="B438">
            <v>9288899</v>
          </cell>
          <cell r="C438" t="str">
            <v>TOLEDO</v>
          </cell>
        </row>
        <row r="439">
          <cell r="B439">
            <v>9288899</v>
          </cell>
          <cell r="C439" t="str">
            <v>TOLEDO SPIRIT</v>
          </cell>
        </row>
        <row r="440">
          <cell r="B440">
            <v>9289166</v>
          </cell>
          <cell r="C440" t="str">
            <v>NEDAS</v>
          </cell>
        </row>
        <row r="441">
          <cell r="B441">
            <v>9289477</v>
          </cell>
          <cell r="C441" t="str">
            <v>DELOS (VLCC)</v>
          </cell>
        </row>
        <row r="442">
          <cell r="B442">
            <v>9289726</v>
          </cell>
          <cell r="C442" t="str">
            <v>ARGENTA</v>
          </cell>
        </row>
        <row r="443">
          <cell r="B443">
            <v>9290086</v>
          </cell>
          <cell r="C443" t="str">
            <v>TI HELLAS</v>
          </cell>
        </row>
        <row r="444">
          <cell r="B444">
            <v>9290323</v>
          </cell>
          <cell r="C444" t="str">
            <v>AEGEAN</v>
          </cell>
        </row>
        <row r="445">
          <cell r="B445">
            <v>9290323</v>
          </cell>
          <cell r="C445" t="str">
            <v>AEGEAN ANGEL</v>
          </cell>
        </row>
        <row r="446">
          <cell r="B446">
            <v>9290335</v>
          </cell>
          <cell r="C446" t="str">
            <v>AEGEAN DIGNITY</v>
          </cell>
        </row>
        <row r="447">
          <cell r="B447">
            <v>9290359</v>
          </cell>
          <cell r="C447" t="str">
            <v>OTTOMAN NOBILITY</v>
          </cell>
        </row>
        <row r="448">
          <cell r="B448">
            <v>9290361</v>
          </cell>
          <cell r="C448" t="str">
            <v>SEAOATH</v>
          </cell>
        </row>
        <row r="449">
          <cell r="B449">
            <v>9290373</v>
          </cell>
          <cell r="C449" t="str">
            <v>BESIKTAS BOSPHORUS</v>
          </cell>
        </row>
        <row r="450">
          <cell r="B450">
            <v>9290385</v>
          </cell>
          <cell r="C450" t="str">
            <v>UNITED LEADERSHIP</v>
          </cell>
        </row>
        <row r="451">
          <cell r="B451">
            <v>9290385</v>
          </cell>
          <cell r="C451" t="str">
            <v>SCF ALDAN</v>
          </cell>
        </row>
        <row r="452">
          <cell r="B452">
            <v>9290397</v>
          </cell>
          <cell r="C452" t="str">
            <v>UNITED KALAVRYTA</v>
          </cell>
        </row>
        <row r="453">
          <cell r="B453">
            <v>9290397</v>
          </cell>
          <cell r="C453" t="str">
            <v>SCF BYRRANGA</v>
          </cell>
        </row>
        <row r="454">
          <cell r="B454">
            <v>9290775</v>
          </cell>
          <cell r="C454" t="str">
            <v>EAGLE VIENNA</v>
          </cell>
        </row>
        <row r="455">
          <cell r="B455">
            <v>9290775</v>
          </cell>
          <cell r="C455" t="str">
            <v>SEA LYNX</v>
          </cell>
        </row>
        <row r="456">
          <cell r="B456">
            <v>9290933</v>
          </cell>
          <cell r="C456" t="str">
            <v>AUTHENTIC</v>
          </cell>
        </row>
        <row r="457">
          <cell r="B457">
            <v>9291248</v>
          </cell>
          <cell r="C457" t="str">
            <v>ATHINEA</v>
          </cell>
        </row>
        <row r="458">
          <cell r="B458">
            <v>9291274</v>
          </cell>
          <cell r="C458" t="str">
            <v>V.K. EDDIE</v>
          </cell>
        </row>
        <row r="459">
          <cell r="B459">
            <v>9291286</v>
          </cell>
          <cell r="C459" t="str">
            <v>ATHINA (VLCC)</v>
          </cell>
        </row>
        <row r="460">
          <cell r="B460">
            <v>9292163</v>
          </cell>
          <cell r="C460" t="str">
            <v>FRONT FORCE</v>
          </cell>
        </row>
        <row r="461">
          <cell r="B461">
            <v>9292163</v>
          </cell>
          <cell r="C461" t="str">
            <v>ONOBA</v>
          </cell>
        </row>
        <row r="462">
          <cell r="B462">
            <v>9292187</v>
          </cell>
          <cell r="C462" t="str">
            <v>SEA KING</v>
          </cell>
        </row>
        <row r="463">
          <cell r="B463">
            <v>9292187</v>
          </cell>
          <cell r="C463" t="str">
            <v>SEAKING</v>
          </cell>
        </row>
        <row r="464">
          <cell r="B464">
            <v>9292199</v>
          </cell>
          <cell r="C464" t="str">
            <v>BESIKTAS DARDANELLES</v>
          </cell>
        </row>
        <row r="465">
          <cell r="B465">
            <v>9292228</v>
          </cell>
          <cell r="C465" t="str">
            <v>FRONT ENERGY</v>
          </cell>
        </row>
        <row r="466">
          <cell r="B466">
            <v>9292486</v>
          </cell>
          <cell r="C466" t="str">
            <v>EAGLE VALENCIA</v>
          </cell>
        </row>
        <row r="467">
          <cell r="B467">
            <v>9292486</v>
          </cell>
          <cell r="C467" t="str">
            <v>OLYMPIC LOYALTY II</v>
          </cell>
        </row>
        <row r="468">
          <cell r="B468">
            <v>9292632</v>
          </cell>
          <cell r="C468" t="str">
            <v>BUNGA KASTURI DUA</v>
          </cell>
        </row>
        <row r="469">
          <cell r="B469">
            <v>9292840</v>
          </cell>
          <cell r="C469" t="str">
            <v>VALTAMED</v>
          </cell>
        </row>
        <row r="470">
          <cell r="B470">
            <v>9292993</v>
          </cell>
          <cell r="C470" t="str">
            <v>CV STEALTH</v>
          </cell>
        </row>
        <row r="471">
          <cell r="B471">
            <v>9293117</v>
          </cell>
          <cell r="C471" t="str">
            <v>CAPE BARI</v>
          </cell>
        </row>
        <row r="472">
          <cell r="B472">
            <v>9293129</v>
          </cell>
          <cell r="C472" t="str">
            <v>CAPE BASTIA</v>
          </cell>
        </row>
        <row r="473">
          <cell r="B473">
            <v>9293131</v>
          </cell>
          <cell r="C473" t="str">
            <v>CAPE BONNY</v>
          </cell>
        </row>
        <row r="474">
          <cell r="B474">
            <v>9293143</v>
          </cell>
          <cell r="C474" t="str">
            <v>CAPE BRINDISI</v>
          </cell>
        </row>
        <row r="475">
          <cell r="B475">
            <v>9293155</v>
          </cell>
          <cell r="C475" t="str">
            <v>DAVIS SEA</v>
          </cell>
        </row>
        <row r="476">
          <cell r="B476">
            <v>9293155</v>
          </cell>
          <cell r="C476" t="str">
            <v>ASIAN JADE</v>
          </cell>
        </row>
        <row r="477">
          <cell r="B477">
            <v>9293507</v>
          </cell>
          <cell r="C477" t="str">
            <v>JAG LOK</v>
          </cell>
        </row>
        <row r="478">
          <cell r="B478">
            <v>9294575</v>
          </cell>
          <cell r="C478" t="str">
            <v>COSGRAND LAKE</v>
          </cell>
        </row>
        <row r="479">
          <cell r="B479">
            <v>9294587</v>
          </cell>
          <cell r="C479" t="str">
            <v>COSGRACE LAKE</v>
          </cell>
        </row>
        <row r="480">
          <cell r="B480">
            <v>9295000</v>
          </cell>
          <cell r="C480" t="str">
            <v>ARIES VOYAGER</v>
          </cell>
        </row>
        <row r="481">
          <cell r="B481">
            <v>9295048</v>
          </cell>
          <cell r="C481" t="str">
            <v>SKYLARK</v>
          </cell>
        </row>
        <row r="482">
          <cell r="B482">
            <v>9295335</v>
          </cell>
          <cell r="C482" t="str">
            <v>MARE ACTION</v>
          </cell>
        </row>
        <row r="483">
          <cell r="B483">
            <v>9295335</v>
          </cell>
          <cell r="C483" t="str">
            <v>BALTIC ACTION</v>
          </cell>
        </row>
        <row r="484">
          <cell r="B484">
            <v>9296377</v>
          </cell>
          <cell r="C484" t="str">
            <v>TOKYO SPIRIT</v>
          </cell>
        </row>
        <row r="485">
          <cell r="B485">
            <v>9296377</v>
          </cell>
          <cell r="C485" t="str">
            <v>NAVIGATOR</v>
          </cell>
        </row>
        <row r="486">
          <cell r="B486">
            <v>9296377</v>
          </cell>
          <cell r="C486" t="str">
            <v>PRINCIMAR LOYALTY</v>
          </cell>
        </row>
        <row r="487">
          <cell r="B487">
            <v>9296389</v>
          </cell>
          <cell r="C487" t="str">
            <v>EQUATOR</v>
          </cell>
        </row>
        <row r="488">
          <cell r="B488">
            <v>9296389</v>
          </cell>
          <cell r="C488" t="str">
            <v>MONTREAL SPIRIT</v>
          </cell>
        </row>
        <row r="489">
          <cell r="B489">
            <v>9296389</v>
          </cell>
          <cell r="C489" t="str">
            <v>PRINCIMAR CONFIDENCE</v>
          </cell>
        </row>
        <row r="490">
          <cell r="B490">
            <v>9296391</v>
          </cell>
          <cell r="C490" t="str">
            <v>ICE EXPLORER</v>
          </cell>
        </row>
        <row r="491">
          <cell r="B491">
            <v>9296391</v>
          </cell>
          <cell r="C491" t="str">
            <v>RIDGEBURY MARYSELENA</v>
          </cell>
        </row>
        <row r="492">
          <cell r="B492">
            <v>9296406</v>
          </cell>
          <cell r="C492" t="str">
            <v>ICE TRANSPORTER</v>
          </cell>
        </row>
        <row r="493">
          <cell r="B493">
            <v>9296418</v>
          </cell>
          <cell r="C493" t="str">
            <v>ICE TRAVELLER</v>
          </cell>
        </row>
        <row r="494">
          <cell r="B494">
            <v>9296418</v>
          </cell>
          <cell r="C494" t="str">
            <v>RIDGEBURY LINDY B</v>
          </cell>
        </row>
        <row r="495">
          <cell r="B495">
            <v>9297319</v>
          </cell>
          <cell r="C495" t="str">
            <v>BIRDIE</v>
          </cell>
        </row>
        <row r="496">
          <cell r="B496">
            <v>9297321</v>
          </cell>
          <cell r="C496" t="str">
            <v>MINERVA ELLIE</v>
          </cell>
        </row>
        <row r="497">
          <cell r="B497">
            <v>9297371</v>
          </cell>
          <cell r="C497" t="str">
            <v>BRITISH EAGLE</v>
          </cell>
        </row>
        <row r="498">
          <cell r="B498">
            <v>9297486</v>
          </cell>
          <cell r="C498" t="str">
            <v>DESH UJAALA</v>
          </cell>
        </row>
        <row r="499">
          <cell r="B499">
            <v>9297498</v>
          </cell>
          <cell r="C499" t="str">
            <v>DESH VAIBHAV</v>
          </cell>
        </row>
        <row r="500">
          <cell r="B500">
            <v>9297503</v>
          </cell>
          <cell r="C500" t="str">
            <v>ENERGY SPRINTER</v>
          </cell>
        </row>
        <row r="501">
          <cell r="B501">
            <v>9297503</v>
          </cell>
          <cell r="C501" t="str">
            <v>NORDIC SPRINTER</v>
          </cell>
        </row>
        <row r="502">
          <cell r="B502">
            <v>9297515</v>
          </cell>
          <cell r="C502" t="str">
            <v>ENERGY SKIER</v>
          </cell>
        </row>
        <row r="503">
          <cell r="B503">
            <v>9297515</v>
          </cell>
          <cell r="C503" t="str">
            <v>NORDIC SKIER</v>
          </cell>
        </row>
        <row r="504">
          <cell r="B504">
            <v>9297553</v>
          </cell>
          <cell r="C504" t="str">
            <v>MONTEGO</v>
          </cell>
        </row>
        <row r="505">
          <cell r="B505">
            <v>9297888</v>
          </cell>
          <cell r="C505" t="str">
            <v>SEADANCER</v>
          </cell>
        </row>
        <row r="506">
          <cell r="B506">
            <v>9297890</v>
          </cell>
          <cell r="C506" t="str">
            <v>SEACROSS</v>
          </cell>
        </row>
        <row r="507">
          <cell r="B507">
            <v>9297905</v>
          </cell>
          <cell r="C507" t="str">
            <v>JAG LALIT</v>
          </cell>
        </row>
        <row r="508">
          <cell r="B508">
            <v>9298650</v>
          </cell>
          <cell r="C508" t="str">
            <v>AMALTHEA</v>
          </cell>
        </row>
        <row r="509">
          <cell r="B509">
            <v>9298741</v>
          </cell>
          <cell r="C509" t="str">
            <v>MELTEMI</v>
          </cell>
        </row>
        <row r="510">
          <cell r="B510">
            <v>9298741</v>
          </cell>
          <cell r="C510" t="str">
            <v>MELTEMI (Suezmax)</v>
          </cell>
        </row>
        <row r="511">
          <cell r="B511">
            <v>9298753</v>
          </cell>
          <cell r="C511" t="str">
            <v>BOUBOULINA</v>
          </cell>
        </row>
        <row r="512">
          <cell r="B512">
            <v>9298765</v>
          </cell>
          <cell r="C512" t="str">
            <v>NAUTILUS</v>
          </cell>
        </row>
        <row r="513">
          <cell r="B513">
            <v>9299599</v>
          </cell>
          <cell r="C513" t="str">
            <v>SEAHERITAGE</v>
          </cell>
        </row>
        <row r="514">
          <cell r="B514">
            <v>9299666</v>
          </cell>
          <cell r="C514" t="str">
            <v>EUROCHAMPION 2004</v>
          </cell>
        </row>
        <row r="515">
          <cell r="B515">
            <v>9299678</v>
          </cell>
          <cell r="C515" t="str">
            <v>EURONIKE</v>
          </cell>
        </row>
        <row r="516">
          <cell r="B516">
            <v>9299745</v>
          </cell>
          <cell r="C516" t="str">
            <v>MESAIEED</v>
          </cell>
        </row>
        <row r="517">
          <cell r="B517">
            <v>9299903</v>
          </cell>
          <cell r="C517" t="str">
            <v>M.T DEEP BLUE</v>
          </cell>
        </row>
        <row r="518">
          <cell r="B518">
            <v>9301524</v>
          </cell>
          <cell r="C518" t="str">
            <v>SKS SATILLA</v>
          </cell>
        </row>
        <row r="519">
          <cell r="B519">
            <v>9301536</v>
          </cell>
          <cell r="C519" t="str">
            <v>SKS SKEENA</v>
          </cell>
        </row>
        <row r="520">
          <cell r="B520">
            <v>9302114</v>
          </cell>
          <cell r="C520" t="str">
            <v>TORM FOX</v>
          </cell>
        </row>
        <row r="521">
          <cell r="B521">
            <v>9302592</v>
          </cell>
          <cell r="C521" t="str">
            <v>ARCHANGEL</v>
          </cell>
        </row>
        <row r="522">
          <cell r="B522">
            <v>9302607</v>
          </cell>
          <cell r="C522" t="str">
            <v>ALASKA</v>
          </cell>
        </row>
        <row r="523">
          <cell r="B523">
            <v>9302982</v>
          </cell>
          <cell r="C523" t="str">
            <v>GENER8 HARRIET G</v>
          </cell>
        </row>
        <row r="524">
          <cell r="B524">
            <v>9302982</v>
          </cell>
          <cell r="C524" t="str">
            <v>GENMAR HARRIET</v>
          </cell>
        </row>
        <row r="525">
          <cell r="B525">
            <v>9302982</v>
          </cell>
          <cell r="C525" t="str">
            <v>GENMAR HARRIET G</v>
          </cell>
        </row>
        <row r="526">
          <cell r="B526">
            <v>9302994</v>
          </cell>
          <cell r="C526" t="str">
            <v>GENER8 KARA G</v>
          </cell>
        </row>
        <row r="527">
          <cell r="B527">
            <v>9302994</v>
          </cell>
          <cell r="C527" t="str">
            <v>GENMAR KARA G</v>
          </cell>
        </row>
        <row r="528">
          <cell r="B528">
            <v>9303247</v>
          </cell>
          <cell r="C528" t="str">
            <v>ROMANTIC</v>
          </cell>
        </row>
        <row r="529">
          <cell r="B529">
            <v>9304356</v>
          </cell>
          <cell r="C529" t="str">
            <v>SEAPACIS</v>
          </cell>
        </row>
        <row r="530">
          <cell r="B530">
            <v>9304617</v>
          </cell>
          <cell r="C530" t="str">
            <v>MINERVA DOXA</v>
          </cell>
        </row>
        <row r="531">
          <cell r="B531">
            <v>9304629</v>
          </cell>
          <cell r="C531" t="str">
            <v>RIDGEBURY NICHOLAS A</v>
          </cell>
        </row>
        <row r="532">
          <cell r="B532">
            <v>9304629</v>
          </cell>
          <cell r="C532" t="str">
            <v>RIO GENOA</v>
          </cell>
        </row>
        <row r="533">
          <cell r="B533">
            <v>9304825</v>
          </cell>
          <cell r="C533" t="str">
            <v>SEAMASTER IV</v>
          </cell>
        </row>
        <row r="534">
          <cell r="B534">
            <v>9305623</v>
          </cell>
          <cell r="C534" t="str">
            <v>PROPONTIS</v>
          </cell>
        </row>
        <row r="535">
          <cell r="B535">
            <v>9305867</v>
          </cell>
          <cell r="C535" t="str">
            <v>MINERVA RITA</v>
          </cell>
        </row>
        <row r="536">
          <cell r="B536">
            <v>9306653</v>
          </cell>
          <cell r="C536" t="str">
            <v>HANDYTANKERS LIBERTY</v>
          </cell>
        </row>
        <row r="537">
          <cell r="B537">
            <v>9306677</v>
          </cell>
          <cell r="C537" t="str">
            <v>HANDYTANKERS UNITY</v>
          </cell>
        </row>
        <row r="538">
          <cell r="B538">
            <v>9306782</v>
          </cell>
          <cell r="C538" t="str">
            <v>NS CENTURY</v>
          </cell>
        </row>
        <row r="539">
          <cell r="B539">
            <v>9307633</v>
          </cell>
          <cell r="C539" t="str">
            <v>BALTIC SUNRISE</v>
          </cell>
        </row>
        <row r="540">
          <cell r="B540">
            <v>9307633</v>
          </cell>
          <cell r="C540" t="str">
            <v>UNIVERSAL QUEEN</v>
          </cell>
        </row>
        <row r="541">
          <cell r="B541">
            <v>9307645</v>
          </cell>
          <cell r="C541" t="str">
            <v>BALTIC GLORY</v>
          </cell>
        </row>
        <row r="542">
          <cell r="B542">
            <v>9307645</v>
          </cell>
          <cell r="C542" t="str">
            <v>UNIVERSAL CROWN</v>
          </cell>
        </row>
        <row r="543">
          <cell r="B543">
            <v>9308065</v>
          </cell>
          <cell r="C543" t="str">
            <v>STORVIKEN</v>
          </cell>
        </row>
        <row r="544">
          <cell r="B544">
            <v>9308821</v>
          </cell>
          <cell r="C544" t="str">
            <v>ZUMA</v>
          </cell>
        </row>
        <row r="545">
          <cell r="B545">
            <v>9308857</v>
          </cell>
          <cell r="C545" t="str">
            <v>CARMEL</v>
          </cell>
        </row>
        <row r="546">
          <cell r="B546">
            <v>9309435</v>
          </cell>
          <cell r="C546" t="str">
            <v>MINERVA ALICE</v>
          </cell>
        </row>
        <row r="547">
          <cell r="B547">
            <v>9309978</v>
          </cell>
          <cell r="C547" t="str">
            <v>NORD THUMBELINA</v>
          </cell>
        </row>
        <row r="548">
          <cell r="B548">
            <v>9310147</v>
          </cell>
          <cell r="C548" t="str">
            <v>DHT FALCON</v>
          </cell>
        </row>
        <row r="549">
          <cell r="B549">
            <v>9310159</v>
          </cell>
          <cell r="C549" t="str">
            <v>DHT HAWK</v>
          </cell>
        </row>
        <row r="550">
          <cell r="B550">
            <v>9310159</v>
          </cell>
          <cell r="C550" t="str">
            <v>GULF SHEBA</v>
          </cell>
        </row>
        <row r="551">
          <cell r="B551">
            <v>9310252</v>
          </cell>
          <cell r="C551" t="str">
            <v>PETROLIMEX 18</v>
          </cell>
        </row>
        <row r="552">
          <cell r="B552">
            <v>9311610</v>
          </cell>
          <cell r="C552" t="str">
            <v>MILTIADIS M II</v>
          </cell>
        </row>
        <row r="553">
          <cell r="B553">
            <v>9311622</v>
          </cell>
          <cell r="C553" t="str">
            <v>VLADIMIR TIKHONOV</v>
          </cell>
        </row>
        <row r="554">
          <cell r="B554">
            <v>9312133</v>
          </cell>
          <cell r="C554" t="str">
            <v>EXPLORER</v>
          </cell>
        </row>
        <row r="555">
          <cell r="B555">
            <v>9312145</v>
          </cell>
          <cell r="C555" t="str">
            <v>SOUNION</v>
          </cell>
        </row>
        <row r="556">
          <cell r="B556">
            <v>9312444</v>
          </cell>
          <cell r="C556" t="str">
            <v>STENA PRESIDENT</v>
          </cell>
        </row>
        <row r="557">
          <cell r="B557">
            <v>9312494</v>
          </cell>
          <cell r="C557" t="str">
            <v>NAUTILUS (VLCC)</v>
          </cell>
        </row>
        <row r="558">
          <cell r="B558">
            <v>9312896</v>
          </cell>
          <cell r="C558" t="str">
            <v>NS CREATION</v>
          </cell>
        </row>
        <row r="559">
          <cell r="B559">
            <v>9313149</v>
          </cell>
          <cell r="C559" t="str">
            <v>TAMAGAWA</v>
          </cell>
        </row>
        <row r="560">
          <cell r="B560">
            <v>9313436</v>
          </cell>
          <cell r="C560" t="str">
            <v>PEONIA</v>
          </cell>
        </row>
        <row r="561">
          <cell r="B561">
            <v>9313486</v>
          </cell>
          <cell r="C561" t="str">
            <v>EXPLORER SPIRIT</v>
          </cell>
        </row>
        <row r="562">
          <cell r="B562">
            <v>9314806</v>
          </cell>
          <cell r="C562" t="str">
            <v>BALTIC MERCHANT</v>
          </cell>
        </row>
        <row r="563">
          <cell r="B563">
            <v>9314818</v>
          </cell>
          <cell r="C563" t="str">
            <v>BALTIC MONARCH</v>
          </cell>
        </row>
        <row r="564">
          <cell r="B564">
            <v>9314844</v>
          </cell>
          <cell r="C564" t="str">
            <v>KRASLAVA</v>
          </cell>
        </row>
        <row r="565">
          <cell r="B565">
            <v>9314870</v>
          </cell>
          <cell r="C565" t="str">
            <v>KRISJANIS VALDEMAS</v>
          </cell>
        </row>
        <row r="566">
          <cell r="B566">
            <v>9315070</v>
          </cell>
          <cell r="C566" t="str">
            <v>BW BAUHINIA</v>
          </cell>
        </row>
        <row r="567">
          <cell r="B567">
            <v>9315147</v>
          </cell>
          <cell r="C567" t="str">
            <v>SAMCO SCANDINAVIA</v>
          </cell>
        </row>
        <row r="568">
          <cell r="B568">
            <v>9315159</v>
          </cell>
          <cell r="C568" t="str">
            <v>SAMCO EUROPE</v>
          </cell>
        </row>
        <row r="569">
          <cell r="B569">
            <v>9315173</v>
          </cell>
          <cell r="C569" t="str">
            <v>ARCTIC</v>
          </cell>
        </row>
        <row r="570">
          <cell r="B570">
            <v>9315185</v>
          </cell>
          <cell r="C570" t="str">
            <v>ANTARCTIC</v>
          </cell>
        </row>
        <row r="571">
          <cell r="B571">
            <v>9315367</v>
          </cell>
          <cell r="C571" t="str">
            <v>SPYROS</v>
          </cell>
        </row>
        <row r="572">
          <cell r="B572">
            <v>9315642</v>
          </cell>
          <cell r="C572" t="str">
            <v>SEAHERO</v>
          </cell>
        </row>
        <row r="573">
          <cell r="B573">
            <v>9315654</v>
          </cell>
          <cell r="C573" t="str">
            <v>SONANGOL KASSANJE</v>
          </cell>
        </row>
        <row r="574">
          <cell r="B574">
            <v>9315939</v>
          </cell>
          <cell r="C574" t="str">
            <v>AVAX</v>
          </cell>
        </row>
        <row r="575">
          <cell r="B575">
            <v>9316115</v>
          </cell>
          <cell r="C575" t="str">
            <v>WINDSOR KNUTSEN</v>
          </cell>
        </row>
        <row r="576">
          <cell r="B576">
            <v>9316127</v>
          </cell>
          <cell r="C576" t="str">
            <v>ALEKSEY KOSYGIN</v>
          </cell>
        </row>
        <row r="577">
          <cell r="B577">
            <v>9317949</v>
          </cell>
          <cell r="C577" t="str">
            <v>SEAMAGIC</v>
          </cell>
        </row>
        <row r="578">
          <cell r="B578">
            <v>9318010</v>
          </cell>
          <cell r="C578" t="str">
            <v>MINERVA XANTHE</v>
          </cell>
        </row>
        <row r="579">
          <cell r="B579">
            <v>9318072</v>
          </cell>
          <cell r="C579" t="str">
            <v>LENI</v>
          </cell>
        </row>
        <row r="580">
          <cell r="B580">
            <v>9318072</v>
          </cell>
          <cell r="C580" t="str">
            <v>LOS ANGELES SPIRIT</v>
          </cell>
        </row>
        <row r="581">
          <cell r="B581">
            <v>9318072</v>
          </cell>
          <cell r="C581" t="str">
            <v>PRINCIMAR TRUTH</v>
          </cell>
        </row>
        <row r="582">
          <cell r="B582">
            <v>9318096</v>
          </cell>
          <cell r="C582" t="str">
            <v>SEAVOYAGER</v>
          </cell>
        </row>
        <row r="583">
          <cell r="B583">
            <v>9318137</v>
          </cell>
          <cell r="C583" t="str">
            <v>EVRIDIKI</v>
          </cell>
        </row>
        <row r="584">
          <cell r="B584">
            <v>9318137</v>
          </cell>
          <cell r="C584" t="str">
            <v>EVRIDIKI (Suezmax)</v>
          </cell>
        </row>
        <row r="585">
          <cell r="B585">
            <v>9318149</v>
          </cell>
          <cell r="C585" t="str">
            <v>ORPHEAS</v>
          </cell>
        </row>
        <row r="586">
          <cell r="B586">
            <v>9318539</v>
          </cell>
          <cell r="C586" t="str">
            <v>DONAT</v>
          </cell>
        </row>
        <row r="587">
          <cell r="B587">
            <v>9318553</v>
          </cell>
          <cell r="C587" t="str">
            <v>NS SPIRIT</v>
          </cell>
        </row>
        <row r="588">
          <cell r="B588">
            <v>9320714</v>
          </cell>
          <cell r="C588" t="str">
            <v>RIDGEBURY CAPTAIN DR</v>
          </cell>
        </row>
        <row r="589">
          <cell r="B589">
            <v>9320714</v>
          </cell>
          <cell r="C589" t="str">
            <v>PRISCO MIZAR</v>
          </cell>
        </row>
        <row r="590">
          <cell r="B590">
            <v>9320714</v>
          </cell>
          <cell r="C590" t="str">
            <v>RIDGEBURY CAPTAIN DROGIN</v>
          </cell>
        </row>
        <row r="591">
          <cell r="B591">
            <v>9320726</v>
          </cell>
          <cell r="C591" t="str">
            <v>PRISCO ALCOR</v>
          </cell>
        </row>
        <row r="592">
          <cell r="B592">
            <v>9321213</v>
          </cell>
          <cell r="C592" t="str">
            <v>TOWADA</v>
          </cell>
        </row>
        <row r="593">
          <cell r="B593">
            <v>9321689</v>
          </cell>
          <cell r="C593" t="str">
            <v>SOLVIKEN</v>
          </cell>
        </row>
        <row r="594">
          <cell r="B594">
            <v>9321691</v>
          </cell>
          <cell r="C594" t="str">
            <v>CAP GUILLAUME</v>
          </cell>
        </row>
        <row r="595">
          <cell r="B595">
            <v>9321718</v>
          </cell>
          <cell r="C595" t="str">
            <v>CAP PHILIPPE</v>
          </cell>
        </row>
        <row r="596">
          <cell r="B596">
            <v>9321720</v>
          </cell>
          <cell r="C596" t="str">
            <v>CAP VICTOR</v>
          </cell>
        </row>
        <row r="597">
          <cell r="B597">
            <v>9322267</v>
          </cell>
          <cell r="C597" t="str">
            <v>ELLINIS</v>
          </cell>
        </row>
        <row r="598">
          <cell r="B598">
            <v>9322279</v>
          </cell>
          <cell r="C598" t="str">
            <v>CRUDESUN</v>
          </cell>
        </row>
        <row r="599">
          <cell r="B599">
            <v>9322279</v>
          </cell>
          <cell r="C599" t="str">
            <v>GENMAR HERCULES</v>
          </cell>
        </row>
        <row r="600">
          <cell r="B600">
            <v>9322281</v>
          </cell>
          <cell r="C600" t="str">
            <v>CRUDESKY</v>
          </cell>
        </row>
        <row r="601">
          <cell r="B601">
            <v>9322281</v>
          </cell>
          <cell r="C601" t="str">
            <v>GENMAR ATLAS</v>
          </cell>
        </row>
        <row r="602">
          <cell r="B602">
            <v>9322293</v>
          </cell>
          <cell r="C602" t="str">
            <v>MAERSK NUCLEUS</v>
          </cell>
        </row>
        <row r="603">
          <cell r="B603">
            <v>9323429</v>
          </cell>
          <cell r="C603" t="str">
            <v>KHK VISION</v>
          </cell>
        </row>
        <row r="604">
          <cell r="B604">
            <v>9323936</v>
          </cell>
          <cell r="C604" t="str">
            <v>NECTAR</v>
          </cell>
        </row>
        <row r="605">
          <cell r="B605">
            <v>9323948</v>
          </cell>
          <cell r="C605" t="str">
            <v>MAERSK NAUTICA</v>
          </cell>
        </row>
        <row r="606">
          <cell r="B606">
            <v>9323948</v>
          </cell>
          <cell r="C606" t="str">
            <v>NAUTIC</v>
          </cell>
        </row>
        <row r="607">
          <cell r="B607">
            <v>9325049</v>
          </cell>
          <cell r="C607" t="str">
            <v>SONANGOL NAMIBE</v>
          </cell>
        </row>
        <row r="608">
          <cell r="B608">
            <v>9326055</v>
          </cell>
          <cell r="C608" t="str">
            <v>SYMPHONIC</v>
          </cell>
        </row>
        <row r="609">
          <cell r="B609">
            <v>9326067</v>
          </cell>
          <cell r="C609" t="str">
            <v>GLORIC</v>
          </cell>
        </row>
        <row r="610">
          <cell r="B610">
            <v>9326718</v>
          </cell>
          <cell r="C610" t="str">
            <v>SKS SEGURA</v>
          </cell>
        </row>
        <row r="611">
          <cell r="B611">
            <v>9326720</v>
          </cell>
          <cell r="C611" t="str">
            <v>SKS SPEY</v>
          </cell>
        </row>
        <row r="612">
          <cell r="B612">
            <v>9326809</v>
          </cell>
          <cell r="C612" t="str">
            <v>AEGEAN NAVIGATOR</v>
          </cell>
        </row>
        <row r="613">
          <cell r="B613">
            <v>9326811</v>
          </cell>
          <cell r="C613" t="str">
            <v>AEGEAN HORIZON</v>
          </cell>
        </row>
        <row r="614">
          <cell r="B614">
            <v>9327114</v>
          </cell>
          <cell r="C614" t="str">
            <v>BUNGA KASTURI LIMA</v>
          </cell>
        </row>
        <row r="615">
          <cell r="B615">
            <v>9328974</v>
          </cell>
          <cell r="C615" t="str">
            <v>FIONIA SWAN</v>
          </cell>
        </row>
        <row r="616">
          <cell r="B616">
            <v>9329667</v>
          </cell>
          <cell r="C616" t="str">
            <v>N.S. PRIDE</v>
          </cell>
        </row>
        <row r="617">
          <cell r="B617">
            <v>9329708</v>
          </cell>
          <cell r="C617" t="str">
            <v>AL JABRIYAH II</v>
          </cell>
        </row>
        <row r="618">
          <cell r="B618">
            <v>9330563</v>
          </cell>
          <cell r="C618" t="str">
            <v>MARAN CANOPUS</v>
          </cell>
        </row>
        <row r="619">
          <cell r="B619">
            <v>9330874</v>
          </cell>
          <cell r="C619" t="str">
            <v>CAP LARA</v>
          </cell>
        </row>
        <row r="620">
          <cell r="B620">
            <v>9331244</v>
          </cell>
          <cell r="C620" t="str">
            <v>KAMAKSHI PREM</v>
          </cell>
        </row>
        <row r="621">
          <cell r="B621">
            <v>9331244</v>
          </cell>
          <cell r="C621" t="str">
            <v>NERISSA</v>
          </cell>
        </row>
        <row r="622">
          <cell r="B622">
            <v>9332157</v>
          </cell>
          <cell r="C622" t="str">
            <v>MINERVA GEORGIA</v>
          </cell>
        </row>
        <row r="623">
          <cell r="B623">
            <v>9333424</v>
          </cell>
          <cell r="C623" t="str">
            <v>SCF PECHORA</v>
          </cell>
        </row>
        <row r="624">
          <cell r="B624">
            <v>9333785</v>
          </cell>
          <cell r="C624" t="str">
            <v>PACIFIC CONDOR</v>
          </cell>
        </row>
        <row r="625">
          <cell r="B625">
            <v>9335903</v>
          </cell>
          <cell r="C625" t="str">
            <v>BLUE SKY I</v>
          </cell>
        </row>
        <row r="626">
          <cell r="B626">
            <v>9335903</v>
          </cell>
          <cell r="C626" t="str">
            <v>MERIOM SKY</v>
          </cell>
        </row>
        <row r="627">
          <cell r="B627">
            <v>9335915</v>
          </cell>
          <cell r="C627" t="str">
            <v>BLUE ROSE</v>
          </cell>
        </row>
        <row r="628">
          <cell r="B628">
            <v>9336971</v>
          </cell>
          <cell r="C628" t="str">
            <v>GENER8 GEORGE T</v>
          </cell>
        </row>
        <row r="629">
          <cell r="B629">
            <v>9336971</v>
          </cell>
          <cell r="C629" t="str">
            <v>GENMAR GEORGE T</v>
          </cell>
        </row>
        <row r="630">
          <cell r="B630">
            <v>9336983</v>
          </cell>
          <cell r="C630" t="str">
            <v>GENER8 ST. NIKOLAS</v>
          </cell>
        </row>
        <row r="631">
          <cell r="B631">
            <v>9336983</v>
          </cell>
          <cell r="C631" t="str">
            <v>GENMAR ST. NIKOLAS</v>
          </cell>
        </row>
        <row r="632">
          <cell r="B632">
            <v>9337004</v>
          </cell>
          <cell r="C632" t="str">
            <v>AIAS</v>
          </cell>
        </row>
        <row r="633">
          <cell r="B633">
            <v>9337004</v>
          </cell>
          <cell r="C633" t="str">
            <v>WALTZ</v>
          </cell>
        </row>
        <row r="634">
          <cell r="B634">
            <v>9337016</v>
          </cell>
          <cell r="C634" t="str">
            <v>AMOUREUX</v>
          </cell>
        </row>
        <row r="635">
          <cell r="B635">
            <v>9337133</v>
          </cell>
          <cell r="C635" t="str">
            <v>BUNGA KASTURI EMPAT</v>
          </cell>
        </row>
        <row r="636">
          <cell r="B636">
            <v>9337157</v>
          </cell>
          <cell r="C636" t="str">
            <v>KOKKARI</v>
          </cell>
        </row>
        <row r="637">
          <cell r="B637">
            <v>9337389</v>
          </cell>
          <cell r="C637" t="str">
            <v>STAVANGER BLOSSOM</v>
          </cell>
        </row>
        <row r="638">
          <cell r="B638">
            <v>9337901</v>
          </cell>
          <cell r="C638" t="str">
            <v>ESTEEM BRILLIANCE</v>
          </cell>
        </row>
        <row r="639">
          <cell r="B639">
            <v>9341081</v>
          </cell>
          <cell r="C639" t="str">
            <v>NS CLIPPER</v>
          </cell>
        </row>
        <row r="640">
          <cell r="B640">
            <v>9343405</v>
          </cell>
          <cell r="C640" t="str">
            <v>TAMBA</v>
          </cell>
        </row>
        <row r="641">
          <cell r="B641">
            <v>9343986</v>
          </cell>
          <cell r="C641" t="str">
            <v>SEABREEZE</v>
          </cell>
        </row>
        <row r="642">
          <cell r="B642">
            <v>9343986</v>
          </cell>
          <cell r="C642" t="str">
            <v>FREJA FIONA</v>
          </cell>
        </row>
        <row r="643">
          <cell r="B643">
            <v>9346859</v>
          </cell>
          <cell r="C643" t="str">
            <v>SEA FALCON</v>
          </cell>
        </row>
        <row r="644">
          <cell r="B644">
            <v>9346861</v>
          </cell>
          <cell r="C644" t="str">
            <v>MARE AEGEUM</v>
          </cell>
        </row>
        <row r="645">
          <cell r="B645">
            <v>9351426</v>
          </cell>
          <cell r="C645" t="str">
            <v>HELLESPONT PROGRESS</v>
          </cell>
        </row>
        <row r="646">
          <cell r="B646">
            <v>9352559</v>
          </cell>
          <cell r="C646" t="str">
            <v>PHOENIX VANGUARD</v>
          </cell>
        </row>
        <row r="647">
          <cell r="B647">
            <v>9352573</v>
          </cell>
          <cell r="C647" t="str">
            <v>ELEKTRA GLORY</v>
          </cell>
        </row>
        <row r="648">
          <cell r="B648">
            <v>9353101</v>
          </cell>
          <cell r="C648" t="str">
            <v>CPO FINLAND</v>
          </cell>
        </row>
        <row r="649">
          <cell r="B649">
            <v>9353797</v>
          </cell>
          <cell r="C649" t="str">
            <v>FRONT ENDURANCE</v>
          </cell>
        </row>
        <row r="650">
          <cell r="B650">
            <v>9353802</v>
          </cell>
          <cell r="C650" t="str">
            <v>FRONT EMINENCE</v>
          </cell>
        </row>
        <row r="651">
          <cell r="B651">
            <v>9354272</v>
          </cell>
          <cell r="C651" t="str">
            <v>PRETTY TIME</v>
          </cell>
        </row>
        <row r="652">
          <cell r="B652">
            <v>9354272</v>
          </cell>
          <cell r="C652" t="str">
            <v>ST PETRI</v>
          </cell>
        </row>
        <row r="653">
          <cell r="B653">
            <v>9356608</v>
          </cell>
          <cell r="C653" t="str">
            <v>SEPID</v>
          </cell>
        </row>
        <row r="654">
          <cell r="B654">
            <v>9357183</v>
          </cell>
          <cell r="C654" t="str">
            <v>HUGE</v>
          </cell>
        </row>
        <row r="655">
          <cell r="B655">
            <v>9357353</v>
          </cell>
          <cell r="C655" t="str">
            <v>SIMA</v>
          </cell>
        </row>
        <row r="656">
          <cell r="B656">
            <v>9357365</v>
          </cell>
          <cell r="C656" t="str">
            <v>SONIA</v>
          </cell>
        </row>
        <row r="657">
          <cell r="B657">
            <v>9357377</v>
          </cell>
          <cell r="C657" t="str">
            <v>SARV</v>
          </cell>
        </row>
        <row r="658">
          <cell r="B658">
            <v>9358280</v>
          </cell>
          <cell r="C658" t="str">
            <v>MAERSK NOBLE</v>
          </cell>
        </row>
        <row r="659">
          <cell r="B659">
            <v>9358292</v>
          </cell>
          <cell r="C659" t="str">
            <v>NEWTON</v>
          </cell>
        </row>
        <row r="660">
          <cell r="B660">
            <v>9358917</v>
          </cell>
          <cell r="C660" t="str">
            <v>ORFEAS</v>
          </cell>
        </row>
        <row r="661">
          <cell r="B661">
            <v>9360439</v>
          </cell>
          <cell r="C661" t="str">
            <v>HAFNIA VICTORIA</v>
          </cell>
        </row>
        <row r="662">
          <cell r="B662">
            <v>9360439</v>
          </cell>
          <cell r="C662" t="str">
            <v>MOUNT VICTORIA</v>
          </cell>
        </row>
        <row r="663">
          <cell r="B663">
            <v>9360465</v>
          </cell>
          <cell r="C663" t="str">
            <v>EAGLE TURIN</v>
          </cell>
        </row>
        <row r="664">
          <cell r="B664">
            <v>9362059</v>
          </cell>
          <cell r="C664" t="str">
            <v>HERBY</v>
          </cell>
        </row>
        <row r="665">
          <cell r="B665">
            <v>9362073</v>
          </cell>
          <cell r="C665" t="str">
            <v>HERO</v>
          </cell>
        </row>
        <row r="666">
          <cell r="B666">
            <v>9362889</v>
          </cell>
          <cell r="C666" t="str">
            <v>PACIFIC VOYAGER</v>
          </cell>
        </row>
        <row r="667">
          <cell r="B667">
            <v>9364930</v>
          </cell>
          <cell r="C667" t="str">
            <v>HANDYTANKERS MARVEL</v>
          </cell>
        </row>
        <row r="668">
          <cell r="B668">
            <v>9365752</v>
          </cell>
          <cell r="C668" t="str">
            <v>MARBAT</v>
          </cell>
        </row>
        <row r="669">
          <cell r="B669">
            <v>9365764</v>
          </cell>
          <cell r="C669" t="str">
            <v>MANAH</v>
          </cell>
        </row>
        <row r="670">
          <cell r="B670">
            <v>9367695</v>
          </cell>
          <cell r="C670" t="str">
            <v>CHALLENGE PEARL</v>
          </cell>
        </row>
        <row r="671">
          <cell r="B671">
            <v>9370848</v>
          </cell>
          <cell r="C671" t="str">
            <v>ANAFI WARRIOR</v>
          </cell>
        </row>
        <row r="672">
          <cell r="B672">
            <v>9370850</v>
          </cell>
          <cell r="C672" t="str">
            <v>TH SOUND</v>
          </cell>
        </row>
        <row r="673">
          <cell r="B673">
            <v>9371593</v>
          </cell>
          <cell r="C673" t="str">
            <v>DESH VIRAAT</v>
          </cell>
        </row>
        <row r="674">
          <cell r="B674">
            <v>9371749</v>
          </cell>
          <cell r="C674" t="str">
            <v>DESH VISHAL</v>
          </cell>
        </row>
        <row r="675">
          <cell r="B675">
            <v>9374234</v>
          </cell>
          <cell r="C675" t="str">
            <v>MAGNIFICA</v>
          </cell>
        </row>
        <row r="676">
          <cell r="B676">
            <v>9374428</v>
          </cell>
          <cell r="C676" t="str">
            <v>SAFFO</v>
          </cell>
        </row>
        <row r="677">
          <cell r="B677">
            <v>9376751</v>
          </cell>
          <cell r="C677" t="str">
            <v>NAVE SPHERICAL</v>
          </cell>
        </row>
        <row r="678">
          <cell r="B678">
            <v>9377042</v>
          </cell>
          <cell r="C678" t="str">
            <v>ARMADA EXPLORER</v>
          </cell>
        </row>
        <row r="679">
          <cell r="B679">
            <v>9377418</v>
          </cell>
          <cell r="C679" t="str">
            <v>ALEXANDER THE GREAT</v>
          </cell>
        </row>
        <row r="680">
          <cell r="B680">
            <v>9378369</v>
          </cell>
          <cell r="C680" t="str">
            <v>TIANLONG SPIRIT</v>
          </cell>
        </row>
        <row r="681">
          <cell r="B681">
            <v>9378864</v>
          </cell>
          <cell r="C681" t="str">
            <v>GLADIATOR</v>
          </cell>
        </row>
        <row r="682">
          <cell r="B682">
            <v>9378876</v>
          </cell>
          <cell r="C682" t="str">
            <v>MT SAMURAI</v>
          </cell>
        </row>
        <row r="683">
          <cell r="B683">
            <v>9378876</v>
          </cell>
          <cell r="C683" t="str">
            <v>SAMURAI</v>
          </cell>
        </row>
        <row r="684">
          <cell r="B684">
            <v>9379143</v>
          </cell>
          <cell r="C684" t="str">
            <v>NAVIG8 FIDELITY</v>
          </cell>
        </row>
        <row r="685">
          <cell r="B685">
            <v>9379208</v>
          </cell>
          <cell r="C685" t="str">
            <v>M.V.JIAOLONG SPIRIT</v>
          </cell>
        </row>
        <row r="686">
          <cell r="B686">
            <v>9379208</v>
          </cell>
          <cell r="C686" t="str">
            <v>JIAOLONG SPIRIT</v>
          </cell>
        </row>
        <row r="687">
          <cell r="B687">
            <v>9379210</v>
          </cell>
          <cell r="C687" t="str">
            <v>SHENLONG SPIRIT</v>
          </cell>
        </row>
        <row r="688">
          <cell r="B688">
            <v>9379612</v>
          </cell>
          <cell r="C688" t="str">
            <v>AEGEA</v>
          </cell>
        </row>
        <row r="689">
          <cell r="B689">
            <v>9380350</v>
          </cell>
          <cell r="C689" t="str">
            <v>COTTON</v>
          </cell>
        </row>
        <row r="690">
          <cell r="B690">
            <v>9380582</v>
          </cell>
          <cell r="C690" t="str">
            <v>ROCK</v>
          </cell>
        </row>
        <row r="691">
          <cell r="B691">
            <v>9380673</v>
          </cell>
          <cell r="C691" t="str">
            <v>NIPPON PRINCESS</v>
          </cell>
        </row>
        <row r="692">
          <cell r="B692">
            <v>9380738</v>
          </cell>
          <cell r="C692" t="str">
            <v>CAP FELIX</v>
          </cell>
        </row>
        <row r="693">
          <cell r="B693">
            <v>9380740</v>
          </cell>
          <cell r="C693" t="str">
            <v>CAP THEODORA</v>
          </cell>
        </row>
        <row r="694">
          <cell r="B694">
            <v>9380893</v>
          </cell>
          <cell r="C694" t="str">
            <v>17 FEBRUARY</v>
          </cell>
        </row>
        <row r="695">
          <cell r="B695">
            <v>9382750</v>
          </cell>
          <cell r="C695" t="str">
            <v>MINERVA GLORIA</v>
          </cell>
        </row>
        <row r="696">
          <cell r="B696">
            <v>9382762</v>
          </cell>
          <cell r="C696" t="str">
            <v>MINERVA SOPHIA</v>
          </cell>
        </row>
        <row r="697">
          <cell r="B697">
            <v>9384590</v>
          </cell>
          <cell r="C697" t="str">
            <v>FRONT KATHRINE</v>
          </cell>
        </row>
        <row r="698">
          <cell r="B698">
            <v>9384605</v>
          </cell>
          <cell r="C698" t="str">
            <v>FRONT QUEEN</v>
          </cell>
        </row>
        <row r="699">
          <cell r="B699">
            <v>9384617</v>
          </cell>
          <cell r="C699" t="str">
            <v>GREAT CHINA</v>
          </cell>
        </row>
        <row r="700">
          <cell r="B700">
            <v>9385192</v>
          </cell>
          <cell r="C700" t="str">
            <v>EUROPEAN SPIRIT</v>
          </cell>
        </row>
        <row r="701">
          <cell r="B701">
            <v>9385192</v>
          </cell>
          <cell r="C701" t="str">
            <v>PINNACLE SPIRIT</v>
          </cell>
        </row>
        <row r="702">
          <cell r="B702">
            <v>9386536</v>
          </cell>
          <cell r="C702" t="str">
            <v>SEADELTA</v>
          </cell>
        </row>
        <row r="703">
          <cell r="B703">
            <v>9386536</v>
          </cell>
          <cell r="C703" t="str">
            <v>STEALTH HARALAMBOS</v>
          </cell>
        </row>
        <row r="704">
          <cell r="B704">
            <v>9386952</v>
          </cell>
          <cell r="C704" t="str">
            <v>KAHLA</v>
          </cell>
        </row>
        <row r="705">
          <cell r="B705">
            <v>9386964</v>
          </cell>
          <cell r="C705" t="str">
            <v>DORRA</v>
          </cell>
        </row>
        <row r="706">
          <cell r="B706">
            <v>9387059</v>
          </cell>
          <cell r="C706" t="str">
            <v>H. T. MIRACLE</v>
          </cell>
        </row>
        <row r="707">
          <cell r="B707">
            <v>9387059</v>
          </cell>
          <cell r="C707" t="str">
            <v>HANDYTANKERS MIRACLE</v>
          </cell>
        </row>
        <row r="708">
          <cell r="B708">
            <v>9387267</v>
          </cell>
          <cell r="C708" t="str">
            <v>TSUSHIMA</v>
          </cell>
        </row>
        <row r="709">
          <cell r="B709">
            <v>9387554</v>
          </cell>
          <cell r="C709" t="str">
            <v>ANTARCTICA</v>
          </cell>
        </row>
        <row r="710">
          <cell r="B710">
            <v>9387566</v>
          </cell>
          <cell r="C710" t="str">
            <v>IOANNA</v>
          </cell>
        </row>
        <row r="711">
          <cell r="B711">
            <v>9387578</v>
          </cell>
          <cell r="C711" t="str">
            <v>ELIZA</v>
          </cell>
        </row>
        <row r="712">
          <cell r="B712">
            <v>9389019</v>
          </cell>
          <cell r="C712" t="str">
            <v>ASTRO CAPRICORN</v>
          </cell>
        </row>
        <row r="713">
          <cell r="B713">
            <v>9389019</v>
          </cell>
          <cell r="C713" t="str">
            <v>MARAN CAPRICORN</v>
          </cell>
        </row>
        <row r="714">
          <cell r="B714">
            <v>9389021</v>
          </cell>
          <cell r="C714" t="str">
            <v>MARINA</v>
          </cell>
        </row>
        <row r="715">
          <cell r="B715">
            <v>9389033</v>
          </cell>
          <cell r="C715" t="str">
            <v>GEORGIOS</v>
          </cell>
        </row>
        <row r="716">
          <cell r="B716">
            <v>9389033</v>
          </cell>
          <cell r="C716" t="str">
            <v>GOERGIOS</v>
          </cell>
        </row>
        <row r="717">
          <cell r="B717">
            <v>9389083</v>
          </cell>
          <cell r="C717" t="str">
            <v>AGRARI</v>
          </cell>
        </row>
        <row r="718">
          <cell r="B718">
            <v>9389253</v>
          </cell>
          <cell r="C718" t="str">
            <v>ASTRO CHLOE</v>
          </cell>
        </row>
        <row r="719">
          <cell r="B719">
            <v>9389265</v>
          </cell>
          <cell r="C719" t="str">
            <v>CAESAR</v>
          </cell>
        </row>
        <row r="720">
          <cell r="B720">
            <v>9389899</v>
          </cell>
          <cell r="C720" t="str">
            <v>ATLANTAS</v>
          </cell>
        </row>
        <row r="721">
          <cell r="B721">
            <v>9390628</v>
          </cell>
          <cell r="C721" t="str">
            <v>DILONG SPIRIT</v>
          </cell>
        </row>
        <row r="722">
          <cell r="B722">
            <v>9390927</v>
          </cell>
          <cell r="C722" t="str">
            <v>KERALA</v>
          </cell>
        </row>
        <row r="723">
          <cell r="B723">
            <v>9391397</v>
          </cell>
          <cell r="C723" t="str">
            <v>CONTI GREENLAND</v>
          </cell>
        </row>
        <row r="724">
          <cell r="B724">
            <v>9391763</v>
          </cell>
          <cell r="C724" t="str">
            <v>SETAGAWA</v>
          </cell>
        </row>
        <row r="725">
          <cell r="B725">
            <v>9394507</v>
          </cell>
          <cell r="C725" t="str">
            <v>SPRING SPLENDOR</v>
          </cell>
        </row>
        <row r="726">
          <cell r="B726">
            <v>9394947</v>
          </cell>
          <cell r="C726" t="str">
            <v>OVERSEAS YELLOWSTONE</v>
          </cell>
        </row>
        <row r="727">
          <cell r="B727">
            <v>9395290</v>
          </cell>
          <cell r="C727" t="str">
            <v>MAERSK HAYAMA</v>
          </cell>
        </row>
        <row r="728">
          <cell r="B728">
            <v>9395305</v>
          </cell>
          <cell r="C728" t="str">
            <v>DESIMI</v>
          </cell>
        </row>
        <row r="729">
          <cell r="B729">
            <v>9395329</v>
          </cell>
          <cell r="C729" t="str">
            <v>BOTAFOGO</v>
          </cell>
        </row>
        <row r="730">
          <cell r="B730">
            <v>9396335</v>
          </cell>
          <cell r="C730" t="str">
            <v>HISTRIA TIGER</v>
          </cell>
        </row>
        <row r="731">
          <cell r="B731">
            <v>9396725</v>
          </cell>
          <cell r="C731" t="str">
            <v>NAVIG 8 STEALTH S. V</v>
          </cell>
        </row>
        <row r="732">
          <cell r="B732">
            <v>9396725</v>
          </cell>
          <cell r="C732" t="str">
            <v>NAVIG8 STEALTH S. V.</v>
          </cell>
        </row>
        <row r="733">
          <cell r="B733">
            <v>9396749</v>
          </cell>
          <cell r="C733" t="str">
            <v>ISOLA BLU</v>
          </cell>
        </row>
        <row r="734">
          <cell r="B734">
            <v>9396787</v>
          </cell>
          <cell r="C734" t="str">
            <v>ISOLA CELESTE</v>
          </cell>
        </row>
        <row r="735">
          <cell r="B735">
            <v>9397157</v>
          </cell>
          <cell r="C735" t="str">
            <v>AZUMASAN</v>
          </cell>
        </row>
        <row r="736">
          <cell r="B736">
            <v>9397212</v>
          </cell>
          <cell r="C736" t="str">
            <v>ATLANTIC EXPLORER</v>
          </cell>
        </row>
        <row r="737">
          <cell r="B737">
            <v>9398060</v>
          </cell>
          <cell r="C737" t="str">
            <v>NEW PARADISE</v>
          </cell>
        </row>
        <row r="738">
          <cell r="B738">
            <v>9398072</v>
          </cell>
          <cell r="C738" t="str">
            <v>ACHILLEAS (VLCC)</v>
          </cell>
        </row>
        <row r="739">
          <cell r="B739">
            <v>9398723</v>
          </cell>
          <cell r="C739" t="str">
            <v>PARAMOUNT HANOVER</v>
          </cell>
        </row>
        <row r="740">
          <cell r="B740">
            <v>9399478</v>
          </cell>
          <cell r="C740" t="str">
            <v>TAIPAN</v>
          </cell>
        </row>
        <row r="741">
          <cell r="B741">
            <v>9399478</v>
          </cell>
          <cell r="C741" t="str">
            <v>VAIL SPIRIT</v>
          </cell>
        </row>
        <row r="742">
          <cell r="B742">
            <v>9399480</v>
          </cell>
          <cell r="C742" t="str">
            <v>FRONT THOR</v>
          </cell>
        </row>
        <row r="743">
          <cell r="B743">
            <v>9399480</v>
          </cell>
          <cell r="C743" t="str">
            <v>NORTHIA</v>
          </cell>
        </row>
        <row r="744">
          <cell r="B744">
            <v>9399492</v>
          </cell>
          <cell r="C744" t="str">
            <v>CASCADE SPIRIT</v>
          </cell>
        </row>
        <row r="745">
          <cell r="B745">
            <v>9399492</v>
          </cell>
          <cell r="C745" t="str">
            <v>KAMARI</v>
          </cell>
        </row>
        <row r="746">
          <cell r="B746">
            <v>9399507</v>
          </cell>
          <cell r="C746" t="str">
            <v>MARAN PLATO</v>
          </cell>
        </row>
        <row r="747">
          <cell r="B747">
            <v>9400679</v>
          </cell>
          <cell r="C747" t="str">
            <v>OVERSEAS EVEREST</v>
          </cell>
        </row>
        <row r="748">
          <cell r="B748">
            <v>9400681</v>
          </cell>
          <cell r="C748" t="str">
            <v>FRONT CECILIE</v>
          </cell>
        </row>
        <row r="749">
          <cell r="B749">
            <v>9402237</v>
          </cell>
          <cell r="C749" t="str">
            <v>BALTIC GALAXY</v>
          </cell>
        </row>
        <row r="750">
          <cell r="B750">
            <v>9402902</v>
          </cell>
          <cell r="C750" t="str">
            <v>MARAN PYTHIA</v>
          </cell>
        </row>
        <row r="751">
          <cell r="B751">
            <v>9402914</v>
          </cell>
          <cell r="C751" t="str">
            <v>MARAN PENELOPE</v>
          </cell>
        </row>
        <row r="752">
          <cell r="B752">
            <v>9402926</v>
          </cell>
          <cell r="C752" t="str">
            <v>MARAN POSEIDON</v>
          </cell>
        </row>
        <row r="753">
          <cell r="B753">
            <v>9404833</v>
          </cell>
          <cell r="C753" t="str">
            <v>SUMMIT SPIRIT</v>
          </cell>
        </row>
        <row r="754">
          <cell r="B754">
            <v>9404845</v>
          </cell>
          <cell r="C754" t="str">
            <v>ZENITH SPIRIT</v>
          </cell>
        </row>
        <row r="755">
          <cell r="B755">
            <v>9404950</v>
          </cell>
          <cell r="C755" t="str">
            <v>OTTOMAN EQUITY</v>
          </cell>
        </row>
        <row r="756">
          <cell r="B756">
            <v>9405423</v>
          </cell>
          <cell r="C756" t="str">
            <v>SERENEA</v>
          </cell>
        </row>
        <row r="757">
          <cell r="B757">
            <v>9406001</v>
          </cell>
          <cell r="C757" t="str">
            <v>FRONT ODIN</v>
          </cell>
        </row>
        <row r="758">
          <cell r="B758">
            <v>9406013</v>
          </cell>
          <cell r="C758" t="str">
            <v>FRONT LOKI</v>
          </cell>
        </row>
        <row r="759">
          <cell r="B759">
            <v>9406013</v>
          </cell>
          <cell r="C759" t="str">
            <v>NATICINA</v>
          </cell>
        </row>
        <row r="760">
          <cell r="B760">
            <v>9406178</v>
          </cell>
          <cell r="C760" t="str">
            <v>FPMC C MELODY</v>
          </cell>
        </row>
        <row r="761">
          <cell r="B761">
            <v>9406178</v>
          </cell>
          <cell r="C761" t="str">
            <v>FPMC MELODY</v>
          </cell>
        </row>
        <row r="762">
          <cell r="B762">
            <v>9406659</v>
          </cell>
          <cell r="C762" t="str">
            <v>SESTREA</v>
          </cell>
        </row>
        <row r="763">
          <cell r="B763">
            <v>9406673</v>
          </cell>
          <cell r="C763" t="str">
            <v>DELTA HELLAS</v>
          </cell>
        </row>
        <row r="764">
          <cell r="B764">
            <v>9406673</v>
          </cell>
          <cell r="C764" t="str">
            <v xml:space="preserve">DELTA HELLAS </v>
          </cell>
        </row>
        <row r="765">
          <cell r="B765">
            <v>9406685</v>
          </cell>
          <cell r="C765" t="str">
            <v>DELTA IOS</v>
          </cell>
        </row>
        <row r="766">
          <cell r="B766">
            <v>9407251</v>
          </cell>
          <cell r="C766" t="str">
            <v>KING DARIUS</v>
          </cell>
        </row>
        <row r="767">
          <cell r="B767">
            <v>9407287</v>
          </cell>
          <cell r="C767" t="str">
            <v>KING DANIEL</v>
          </cell>
        </row>
        <row r="768">
          <cell r="B768">
            <v>9407457</v>
          </cell>
          <cell r="C768" t="str">
            <v>MATILDA</v>
          </cell>
        </row>
        <row r="769">
          <cell r="B769">
            <v>9408073</v>
          </cell>
          <cell r="C769" t="str">
            <v>BAKER SPIRIT</v>
          </cell>
        </row>
        <row r="770">
          <cell r="B770">
            <v>9408073</v>
          </cell>
          <cell r="C770" t="str">
            <v>TOSKA</v>
          </cell>
        </row>
        <row r="771">
          <cell r="B771">
            <v>9408190</v>
          </cell>
          <cell r="C771" t="str">
            <v>GLORYCROWN</v>
          </cell>
        </row>
        <row r="772">
          <cell r="B772">
            <v>9408205</v>
          </cell>
          <cell r="C772" t="str">
            <v>FRONT NJORD</v>
          </cell>
        </row>
        <row r="773">
          <cell r="B773">
            <v>9408217</v>
          </cell>
          <cell r="C773" t="str">
            <v>EVERBRIGHT</v>
          </cell>
        </row>
        <row r="774">
          <cell r="B774">
            <v>9408310</v>
          </cell>
          <cell r="C774" t="str">
            <v>SEA VOYAGER</v>
          </cell>
        </row>
        <row r="775">
          <cell r="B775">
            <v>9408463</v>
          </cell>
          <cell r="C775" t="str">
            <v>DELTA HARMONY</v>
          </cell>
        </row>
        <row r="776">
          <cell r="B776">
            <v>9408475</v>
          </cell>
          <cell r="C776" t="str">
            <v>DELTA OCEAN</v>
          </cell>
        </row>
        <row r="777">
          <cell r="B777">
            <v>9408530</v>
          </cell>
          <cell r="C777" t="str">
            <v>SOUTHPORT</v>
          </cell>
        </row>
        <row r="778">
          <cell r="B778">
            <v>9408683</v>
          </cell>
          <cell r="C778" t="str">
            <v>ADVANTAGE SOLAR</v>
          </cell>
        </row>
        <row r="779">
          <cell r="B779">
            <v>9408683</v>
          </cell>
          <cell r="C779" t="str">
            <v>PROFIT</v>
          </cell>
        </row>
        <row r="780">
          <cell r="B780">
            <v>9408695</v>
          </cell>
          <cell r="C780" t="str">
            <v>FRONT BALDER</v>
          </cell>
        </row>
        <row r="781">
          <cell r="B781">
            <v>9408695</v>
          </cell>
          <cell r="C781" t="str">
            <v>ROXEN STAR</v>
          </cell>
        </row>
        <row r="782">
          <cell r="B782">
            <v>9409247</v>
          </cell>
          <cell r="C782" t="str">
            <v>ATHENIAN VICTORY</v>
          </cell>
        </row>
        <row r="783">
          <cell r="B783">
            <v>9409467</v>
          </cell>
          <cell r="C783" t="str">
            <v>BOWFIN</v>
          </cell>
        </row>
        <row r="784">
          <cell r="B784">
            <v>9410181</v>
          </cell>
          <cell r="C784" t="str">
            <v>ARIADNI</v>
          </cell>
        </row>
        <row r="785">
          <cell r="B785">
            <v>9410181</v>
          </cell>
          <cell r="C785" t="str">
            <v>DELTA SKY</v>
          </cell>
        </row>
        <row r="786">
          <cell r="B786">
            <v>9410208</v>
          </cell>
          <cell r="C786" t="str">
            <v>KAROLOS</v>
          </cell>
        </row>
        <row r="787">
          <cell r="B787">
            <v>9410210</v>
          </cell>
          <cell r="C787" t="str">
            <v>TATAKI</v>
          </cell>
        </row>
        <row r="788">
          <cell r="B788">
            <v>9410222</v>
          </cell>
          <cell r="C788" t="str">
            <v>ZOUZOU N</v>
          </cell>
        </row>
        <row r="789">
          <cell r="B789">
            <v>9410648</v>
          </cell>
          <cell r="C789" t="str">
            <v>SIGMA INTEGRITY</v>
          </cell>
        </row>
        <row r="790">
          <cell r="B790">
            <v>9410973</v>
          </cell>
          <cell r="C790" t="str">
            <v>CENTER</v>
          </cell>
        </row>
        <row r="791">
          <cell r="B791">
            <v>9410997</v>
          </cell>
          <cell r="C791" t="str">
            <v>FRONT SIGNE</v>
          </cell>
        </row>
        <row r="792">
          <cell r="B792">
            <v>9411020</v>
          </cell>
          <cell r="C792" t="str">
            <v>MT NS BURGAS</v>
          </cell>
        </row>
        <row r="793">
          <cell r="B793">
            <v>9411020</v>
          </cell>
          <cell r="C793" t="str">
            <v>NS BURGAS</v>
          </cell>
        </row>
        <row r="794">
          <cell r="B794">
            <v>9411032</v>
          </cell>
          <cell r="C794" t="str">
            <v>GENMAR ZEUS</v>
          </cell>
        </row>
        <row r="795">
          <cell r="B795">
            <v>9411082</v>
          </cell>
          <cell r="C795" t="str">
            <v>NOBLEWAY</v>
          </cell>
        </row>
        <row r="796">
          <cell r="B796">
            <v>9411082</v>
          </cell>
          <cell r="C796" t="str">
            <v>KNOCK CLUNE</v>
          </cell>
        </row>
        <row r="797">
          <cell r="B797">
            <v>9411226</v>
          </cell>
          <cell r="C797" t="str">
            <v>CE-BERMUDA</v>
          </cell>
        </row>
        <row r="798">
          <cell r="B798">
            <v>9411226</v>
          </cell>
          <cell r="C798" t="str">
            <v>BERMUDA SPIRIT</v>
          </cell>
        </row>
        <row r="799">
          <cell r="B799">
            <v>9411238</v>
          </cell>
          <cell r="C799" t="str">
            <v>CE-HAMILTON</v>
          </cell>
        </row>
        <row r="800">
          <cell r="B800">
            <v>9411238</v>
          </cell>
          <cell r="C800" t="str">
            <v>HAMILTON SPIRIT</v>
          </cell>
        </row>
        <row r="801">
          <cell r="B801">
            <v>9411331</v>
          </cell>
          <cell r="C801" t="str">
            <v>GEORGE S</v>
          </cell>
        </row>
        <row r="802">
          <cell r="B802">
            <v>9411343</v>
          </cell>
          <cell r="C802" t="str">
            <v>YANNIS P</v>
          </cell>
        </row>
        <row r="803">
          <cell r="B803">
            <v>9411939</v>
          </cell>
          <cell r="C803" t="str">
            <v>MINERVA MARINA</v>
          </cell>
        </row>
        <row r="804">
          <cell r="B804">
            <v>9411941</v>
          </cell>
          <cell r="C804" t="str">
            <v>MINERVA VERA</v>
          </cell>
        </row>
        <row r="805">
          <cell r="B805">
            <v>9411953</v>
          </cell>
          <cell r="C805" t="str">
            <v>ATHENIAN SUCCESS</v>
          </cell>
        </row>
        <row r="806">
          <cell r="B806">
            <v>9411965</v>
          </cell>
          <cell r="C806" t="str">
            <v>ATHENIAN HARMONY</v>
          </cell>
        </row>
        <row r="807">
          <cell r="B807">
            <v>9412098</v>
          </cell>
          <cell r="C807" t="str">
            <v>PHAETHON</v>
          </cell>
        </row>
        <row r="808">
          <cell r="B808">
            <v>9412103</v>
          </cell>
          <cell r="C808" t="str">
            <v>PEGASUS</v>
          </cell>
        </row>
        <row r="809">
          <cell r="B809">
            <v>9412309</v>
          </cell>
          <cell r="C809" t="str">
            <v>UNITED DYNAMIC</v>
          </cell>
        </row>
        <row r="810">
          <cell r="B810">
            <v>9412335</v>
          </cell>
          <cell r="C810" t="str">
            <v>NS BORA</v>
          </cell>
        </row>
        <row r="811">
          <cell r="B811">
            <v>9412347</v>
          </cell>
          <cell r="C811" t="str">
            <v>LEONID LOZA</v>
          </cell>
        </row>
        <row r="812">
          <cell r="B812">
            <v>9412359</v>
          </cell>
          <cell r="C812" t="str">
            <v>NS BRAVO</v>
          </cell>
        </row>
        <row r="813">
          <cell r="B813">
            <v>9412581</v>
          </cell>
          <cell r="C813" t="str">
            <v>NORDIC VEGA</v>
          </cell>
        </row>
        <row r="814">
          <cell r="B814">
            <v>9413016</v>
          </cell>
          <cell r="C814" t="str">
            <v>BLUE SKY</v>
          </cell>
        </row>
        <row r="815">
          <cell r="B815">
            <v>9413688</v>
          </cell>
          <cell r="C815" t="str">
            <v>NEVERLAND ANGEL</v>
          </cell>
        </row>
        <row r="816">
          <cell r="B816">
            <v>9413834</v>
          </cell>
          <cell r="C816" t="str">
            <v>PATROCLUS</v>
          </cell>
        </row>
        <row r="817">
          <cell r="B817">
            <v>9414931</v>
          </cell>
          <cell r="C817" t="str">
            <v>YIANGOS</v>
          </cell>
        </row>
        <row r="818">
          <cell r="B818">
            <v>9415404</v>
          </cell>
          <cell r="C818" t="str">
            <v>AL AGAILA</v>
          </cell>
        </row>
        <row r="819">
          <cell r="B819">
            <v>9416422</v>
          </cell>
          <cell r="C819" t="str">
            <v>RIDGEBURY JOHNZIPSER</v>
          </cell>
        </row>
        <row r="820">
          <cell r="B820">
            <v>9416422</v>
          </cell>
          <cell r="C820" t="str">
            <v>WILSKY</v>
          </cell>
        </row>
        <row r="821">
          <cell r="B821">
            <v>9416692</v>
          </cell>
          <cell r="C821" t="str">
            <v>FELICITY</v>
          </cell>
        </row>
        <row r="822">
          <cell r="B822">
            <v>9416733</v>
          </cell>
          <cell r="C822" t="str">
            <v>FRATERNITY</v>
          </cell>
        </row>
        <row r="823">
          <cell r="B823">
            <v>9417165</v>
          </cell>
          <cell r="C823" t="str">
            <v>YANG MEI HU</v>
          </cell>
        </row>
        <row r="824">
          <cell r="B824">
            <v>9417464</v>
          </cell>
          <cell r="C824" t="str">
            <v>ASPASIA LEMOS</v>
          </cell>
        </row>
        <row r="825">
          <cell r="B825">
            <v>9418054</v>
          </cell>
          <cell r="C825" t="str">
            <v>LU SAN</v>
          </cell>
        </row>
        <row r="826">
          <cell r="B826">
            <v>9418078</v>
          </cell>
          <cell r="C826" t="str">
            <v>JIU HUA SAN</v>
          </cell>
        </row>
        <row r="827">
          <cell r="B827">
            <v>9418157</v>
          </cell>
          <cell r="C827" t="str">
            <v>DELTA COMMANDER</v>
          </cell>
        </row>
        <row r="828">
          <cell r="B828">
            <v>9418597</v>
          </cell>
          <cell r="C828" t="str">
            <v>BEIJING SPIRIT</v>
          </cell>
        </row>
        <row r="829">
          <cell r="B829">
            <v>9418597</v>
          </cell>
          <cell r="C829" t="str">
            <v>PRINCIMAR JOY</v>
          </cell>
        </row>
        <row r="830">
          <cell r="B830">
            <v>9418602</v>
          </cell>
          <cell r="C830" t="str">
            <v>MOSCOW SPIRIT</v>
          </cell>
        </row>
        <row r="831">
          <cell r="B831">
            <v>9418602</v>
          </cell>
          <cell r="C831" t="str">
            <v>PRINCIMAR STRENGTH</v>
          </cell>
        </row>
        <row r="832">
          <cell r="B832">
            <v>9418614</v>
          </cell>
          <cell r="C832" t="str">
            <v>FRONT BRAGE</v>
          </cell>
        </row>
        <row r="833">
          <cell r="B833">
            <v>9418614</v>
          </cell>
          <cell r="C833" t="str">
            <v>CHAPTER GENTA</v>
          </cell>
        </row>
        <row r="834">
          <cell r="B834">
            <v>9419096</v>
          </cell>
          <cell r="C834" t="str">
            <v>UNITED EMBLEM</v>
          </cell>
        </row>
        <row r="835">
          <cell r="B835">
            <v>9419101</v>
          </cell>
          <cell r="C835" t="str">
            <v>UNITED IDEAL</v>
          </cell>
        </row>
        <row r="836">
          <cell r="B836">
            <v>9419151</v>
          </cell>
          <cell r="C836" t="str">
            <v>UNITED HONOR</v>
          </cell>
        </row>
        <row r="837">
          <cell r="B837">
            <v>9419474</v>
          </cell>
          <cell r="C837" t="str">
            <v>APOLYTARES</v>
          </cell>
        </row>
        <row r="838">
          <cell r="B838">
            <v>9419565</v>
          </cell>
          <cell r="C838" t="str">
            <v>RIO SPIRIT</v>
          </cell>
        </row>
        <row r="839">
          <cell r="B839">
            <v>9419565</v>
          </cell>
          <cell r="C839" t="str">
            <v>PRINCIMAR COURAGE</v>
          </cell>
        </row>
        <row r="840">
          <cell r="B840">
            <v>9419618</v>
          </cell>
          <cell r="C840" t="str">
            <v>C.PROSPERITY</v>
          </cell>
        </row>
        <row r="841">
          <cell r="B841">
            <v>9419620</v>
          </cell>
          <cell r="C841" t="str">
            <v xml:space="preserve">C.GLORY </v>
          </cell>
        </row>
        <row r="842">
          <cell r="B842">
            <v>9419888</v>
          </cell>
          <cell r="C842" t="str">
            <v>ADVANTAGE SKY</v>
          </cell>
        </row>
        <row r="843">
          <cell r="B843">
            <v>9419888</v>
          </cell>
          <cell r="C843" t="str">
            <v>BLUE</v>
          </cell>
        </row>
        <row r="844">
          <cell r="B844">
            <v>9419890</v>
          </cell>
          <cell r="C844" t="str">
            <v>ADVANTAGE SUMMER</v>
          </cell>
        </row>
        <row r="845">
          <cell r="B845">
            <v>9419890</v>
          </cell>
          <cell r="C845" t="str">
            <v>PINK</v>
          </cell>
        </row>
        <row r="846">
          <cell r="B846">
            <v>9420253</v>
          </cell>
          <cell r="C846" t="str">
            <v>HANDYTANKERS MAGIC</v>
          </cell>
        </row>
        <row r="847">
          <cell r="B847">
            <v>9420629</v>
          </cell>
          <cell r="C847" t="str">
            <v>ABSHERON</v>
          </cell>
        </row>
        <row r="848">
          <cell r="B848">
            <v>9421960</v>
          </cell>
          <cell r="C848" t="str">
            <v>SCF PRIMORYE</v>
          </cell>
        </row>
        <row r="849">
          <cell r="B849">
            <v>9421972</v>
          </cell>
          <cell r="C849" t="str">
            <v>SCF SAMOTLOR</v>
          </cell>
        </row>
        <row r="850">
          <cell r="B850">
            <v>9422005</v>
          </cell>
          <cell r="C850" t="str">
            <v>VALCONCA</v>
          </cell>
        </row>
        <row r="851">
          <cell r="B851">
            <v>9422445</v>
          </cell>
          <cell r="C851" t="str">
            <v>SCF SURGUT</v>
          </cell>
        </row>
        <row r="852">
          <cell r="B852">
            <v>9422457</v>
          </cell>
          <cell r="C852" t="str">
            <v>SCF BAIKAL</v>
          </cell>
        </row>
        <row r="853">
          <cell r="B853">
            <v>9422615</v>
          </cell>
          <cell r="C853" t="str">
            <v>SEA LEOPARD</v>
          </cell>
        </row>
        <row r="854">
          <cell r="B854">
            <v>9423712</v>
          </cell>
          <cell r="C854" t="str">
            <v>KAREN MAERSK</v>
          </cell>
        </row>
        <row r="855">
          <cell r="B855">
            <v>9424211</v>
          </cell>
          <cell r="C855" t="str">
            <v>OLYMPIC LUCK</v>
          </cell>
        </row>
        <row r="856">
          <cell r="B856">
            <v>9424273</v>
          </cell>
          <cell r="C856" t="str">
            <v>OLYMPIC LIGHT</v>
          </cell>
        </row>
        <row r="857">
          <cell r="B857">
            <v>9427471</v>
          </cell>
          <cell r="C857" t="str">
            <v>JASMIN JOY</v>
          </cell>
        </row>
        <row r="858">
          <cell r="B858">
            <v>9427627</v>
          </cell>
          <cell r="C858" t="str">
            <v>ASPEN SPIRIT</v>
          </cell>
        </row>
        <row r="859">
          <cell r="B859">
            <v>9427627</v>
          </cell>
          <cell r="C859" t="str">
            <v>VADELA</v>
          </cell>
        </row>
        <row r="860">
          <cell r="B860">
            <v>9427639</v>
          </cell>
          <cell r="C860" t="str">
            <v>COPPER SPIRIT</v>
          </cell>
        </row>
        <row r="861">
          <cell r="B861">
            <v>9427639</v>
          </cell>
          <cell r="C861" t="str">
            <v>MATALA</v>
          </cell>
        </row>
        <row r="862">
          <cell r="B862">
            <v>9427641</v>
          </cell>
          <cell r="C862" t="str">
            <v>KAREKARE</v>
          </cell>
        </row>
        <row r="863">
          <cell r="B863">
            <v>9427641</v>
          </cell>
          <cell r="C863" t="str">
            <v>TAHOE SPIRIT</v>
          </cell>
        </row>
        <row r="864">
          <cell r="B864">
            <v>9429015</v>
          </cell>
          <cell r="C864" t="str">
            <v>DELTA KANARIS</v>
          </cell>
        </row>
        <row r="865">
          <cell r="B865">
            <v>9429027</v>
          </cell>
          <cell r="C865" t="str">
            <v>DELTA TOLMI</v>
          </cell>
        </row>
        <row r="866">
          <cell r="B866">
            <v>9429285</v>
          </cell>
          <cell r="C866" t="str">
            <v>VIOLANDO</v>
          </cell>
        </row>
        <row r="867">
          <cell r="B867">
            <v>9429297</v>
          </cell>
          <cell r="C867" t="str">
            <v>NICOLAOS</v>
          </cell>
        </row>
        <row r="868">
          <cell r="B868">
            <v>9429302</v>
          </cell>
          <cell r="C868" t="str">
            <v>ATHENIAN GLORY</v>
          </cell>
        </row>
        <row r="869">
          <cell r="B869">
            <v>9430313</v>
          </cell>
          <cell r="C869" t="str">
            <v>LEYLA K</v>
          </cell>
        </row>
        <row r="870">
          <cell r="B870">
            <v>9431276</v>
          </cell>
          <cell r="C870" t="str">
            <v>KATE MAERSK</v>
          </cell>
        </row>
        <row r="871">
          <cell r="B871">
            <v>9431276</v>
          </cell>
          <cell r="C871" t="str">
            <v>MAERSK KATE</v>
          </cell>
        </row>
        <row r="872">
          <cell r="B872">
            <v>9432036</v>
          </cell>
          <cell r="C872" t="str">
            <v>TONY</v>
          </cell>
        </row>
        <row r="873">
          <cell r="B873">
            <v>9432048</v>
          </cell>
          <cell r="C873" t="str">
            <v>DEMETRIOS</v>
          </cell>
        </row>
        <row r="874">
          <cell r="B874">
            <v>9432050</v>
          </cell>
          <cell r="C874" t="str">
            <v>GIANNIS</v>
          </cell>
        </row>
        <row r="875">
          <cell r="B875">
            <v>9432062</v>
          </cell>
          <cell r="C875" t="str">
            <v>ELENI</v>
          </cell>
        </row>
        <row r="876">
          <cell r="B876">
            <v>9436006</v>
          </cell>
          <cell r="C876" t="str">
            <v>STEALTH CHIOS</v>
          </cell>
        </row>
        <row r="877">
          <cell r="B877">
            <v>9436020</v>
          </cell>
          <cell r="C877" t="str">
            <v>CRUDE CENTURION</v>
          </cell>
        </row>
        <row r="878">
          <cell r="B878">
            <v>9436446</v>
          </cell>
          <cell r="C878" t="str">
            <v>YASA SCORPION</v>
          </cell>
        </row>
        <row r="879">
          <cell r="B879">
            <v>9436678</v>
          </cell>
          <cell r="C879" t="str">
            <v>NORIENT SCORPIUS</v>
          </cell>
        </row>
        <row r="880">
          <cell r="B880">
            <v>9436941</v>
          </cell>
          <cell r="C880" t="str">
            <v>SYRA</v>
          </cell>
        </row>
        <row r="881">
          <cell r="B881">
            <v>9437177</v>
          </cell>
          <cell r="C881" t="str">
            <v>C WHALE</v>
          </cell>
        </row>
        <row r="882">
          <cell r="B882">
            <v>9437672</v>
          </cell>
          <cell r="C882" t="str">
            <v>STEALTH BERANA</v>
          </cell>
        </row>
        <row r="883">
          <cell r="B883">
            <v>9437684</v>
          </cell>
          <cell r="C883" t="str">
            <v>STEALTH NORVIC</v>
          </cell>
        </row>
        <row r="884">
          <cell r="B884">
            <v>9438406</v>
          </cell>
          <cell r="C884" t="str">
            <v>PENTATHLON</v>
          </cell>
        </row>
        <row r="885">
          <cell r="B885">
            <v>9438406</v>
          </cell>
          <cell r="C885" t="str">
            <v>YASA POLARIS</v>
          </cell>
        </row>
        <row r="886">
          <cell r="B886">
            <v>9438418</v>
          </cell>
          <cell r="C886" t="str">
            <v>NORDIC CROSS</v>
          </cell>
        </row>
        <row r="887">
          <cell r="B887">
            <v>9438418</v>
          </cell>
          <cell r="C887" t="str">
            <v>YASA SOUTHERN CROSS</v>
          </cell>
        </row>
        <row r="888">
          <cell r="B888">
            <v>9439204</v>
          </cell>
          <cell r="C888" t="str">
            <v>URAGA PRINCESS</v>
          </cell>
        </row>
        <row r="889">
          <cell r="B889">
            <v>9439395</v>
          </cell>
          <cell r="C889" t="str">
            <v>RBD ANEMA E CORE</v>
          </cell>
        </row>
        <row r="890">
          <cell r="B890">
            <v>9439541</v>
          </cell>
          <cell r="C890" t="str">
            <v>SEA HOPE</v>
          </cell>
        </row>
        <row r="891">
          <cell r="B891">
            <v>9440382</v>
          </cell>
          <cell r="C891" t="str">
            <v>MIKELA P</v>
          </cell>
        </row>
        <row r="892">
          <cell r="B892">
            <v>9440382</v>
          </cell>
          <cell r="C892" t="str">
            <v>MIKELA P.</v>
          </cell>
        </row>
        <row r="893">
          <cell r="B893">
            <v>9440538</v>
          </cell>
          <cell r="C893" t="str">
            <v>UNITED JOURNEY</v>
          </cell>
        </row>
        <row r="894">
          <cell r="B894">
            <v>9441154</v>
          </cell>
          <cell r="C894" t="str">
            <v>CAPE TALLIN</v>
          </cell>
        </row>
        <row r="895">
          <cell r="B895">
            <v>9441192</v>
          </cell>
          <cell r="C895" t="str">
            <v>CAPE TEXEL</v>
          </cell>
        </row>
        <row r="896">
          <cell r="B896">
            <v>9441207</v>
          </cell>
          <cell r="C896" t="str">
            <v>OVERSEAS MINDORO</v>
          </cell>
        </row>
        <row r="897">
          <cell r="B897">
            <v>9443425</v>
          </cell>
          <cell r="C897" t="str">
            <v>BALTIC SAPPHIRE</v>
          </cell>
        </row>
        <row r="898">
          <cell r="B898">
            <v>9445459</v>
          </cell>
          <cell r="C898" t="str">
            <v>OLYMPIC LION</v>
          </cell>
        </row>
        <row r="899">
          <cell r="B899">
            <v>9445461</v>
          </cell>
          <cell r="C899" t="str">
            <v>OLYMPIC TROPHY</v>
          </cell>
        </row>
        <row r="900">
          <cell r="B900">
            <v>9445631</v>
          </cell>
          <cell r="C900" t="str">
            <v>NEW VANGUARD</v>
          </cell>
        </row>
        <row r="901">
          <cell r="B901">
            <v>9445643</v>
          </cell>
          <cell r="C901" t="str">
            <v>MAYFAIR</v>
          </cell>
        </row>
        <row r="902">
          <cell r="B902">
            <v>9446374</v>
          </cell>
          <cell r="C902" t="str">
            <v>MARE DORICUM</v>
          </cell>
        </row>
        <row r="903">
          <cell r="B903">
            <v>9448700</v>
          </cell>
          <cell r="C903" t="str">
            <v>A. ELEPHANT</v>
          </cell>
        </row>
        <row r="904">
          <cell r="B904">
            <v>9449405</v>
          </cell>
          <cell r="C904" t="str">
            <v>MARE PICENUM</v>
          </cell>
        </row>
        <row r="905">
          <cell r="B905">
            <v>9450789</v>
          </cell>
          <cell r="C905" t="str">
            <v>MAERSK MISHIMA</v>
          </cell>
        </row>
        <row r="906">
          <cell r="B906">
            <v>9452672</v>
          </cell>
          <cell r="C906" t="str">
            <v>MESDAR</v>
          </cell>
        </row>
        <row r="907">
          <cell r="B907">
            <v>9452880</v>
          </cell>
          <cell r="C907" t="str">
            <v>AFRODITI</v>
          </cell>
        </row>
        <row r="908">
          <cell r="B908">
            <v>9453030</v>
          </cell>
          <cell r="C908" t="str">
            <v>NEVERLAND DREAM</v>
          </cell>
        </row>
        <row r="909">
          <cell r="B909">
            <v>9454486</v>
          </cell>
          <cell r="C909" t="str">
            <v>TANGO</v>
          </cell>
        </row>
        <row r="910">
          <cell r="B910">
            <v>9454498</v>
          </cell>
          <cell r="C910" t="str">
            <v>TSUGARU</v>
          </cell>
        </row>
        <row r="911">
          <cell r="B911">
            <v>9456915</v>
          </cell>
          <cell r="C911" t="str">
            <v>MEGACORE PHILOMENA</v>
          </cell>
        </row>
        <row r="912">
          <cell r="B912">
            <v>9457452</v>
          </cell>
          <cell r="C912" t="str">
            <v>CALLISTO GLORY</v>
          </cell>
        </row>
        <row r="913">
          <cell r="B913">
            <v>9457892</v>
          </cell>
          <cell r="C913" t="str">
            <v>MARE SICULUM</v>
          </cell>
        </row>
        <row r="914">
          <cell r="B914">
            <v>9457907</v>
          </cell>
          <cell r="C914" t="str">
            <v>RIDGEBURY LESSLEY B</v>
          </cell>
        </row>
        <row r="915">
          <cell r="B915">
            <v>9458494</v>
          </cell>
          <cell r="C915" t="str">
            <v>ACHILLEAS (Suezmax)</v>
          </cell>
        </row>
        <row r="916">
          <cell r="B916">
            <v>9461764</v>
          </cell>
          <cell r="C916" t="str">
            <v>MT GENER8 MANIATE</v>
          </cell>
        </row>
        <row r="917">
          <cell r="B917">
            <v>9461764</v>
          </cell>
          <cell r="C917" t="str">
            <v>GENMAR MANIATE</v>
          </cell>
        </row>
        <row r="918">
          <cell r="B918">
            <v>9461776</v>
          </cell>
          <cell r="C918" t="str">
            <v>GENER8 SPARTIATE</v>
          </cell>
        </row>
        <row r="919">
          <cell r="B919">
            <v>9461776</v>
          </cell>
          <cell r="C919" t="str">
            <v>GENMAR SPARTIATE</v>
          </cell>
        </row>
        <row r="920">
          <cell r="B920">
            <v>9462926</v>
          </cell>
          <cell r="C920" t="str">
            <v>DECATHLON</v>
          </cell>
        </row>
        <row r="921">
          <cell r="B921">
            <v>9462926</v>
          </cell>
          <cell r="C921" t="str">
            <v>YASA ORION</v>
          </cell>
        </row>
        <row r="922">
          <cell r="B922">
            <v>9466570</v>
          </cell>
          <cell r="C922" t="str">
            <v>ADVANTAGE START</v>
          </cell>
        </row>
        <row r="923">
          <cell r="B923">
            <v>9466570</v>
          </cell>
          <cell r="C923" t="str">
            <v>BLANK</v>
          </cell>
        </row>
        <row r="924">
          <cell r="B924">
            <v>9466582</v>
          </cell>
          <cell r="C924" t="str">
            <v>ADVANTAGE SPRING</v>
          </cell>
        </row>
        <row r="925">
          <cell r="B925">
            <v>9466582</v>
          </cell>
          <cell r="C925" t="str">
            <v>REEF</v>
          </cell>
        </row>
        <row r="926">
          <cell r="B926">
            <v>9467770</v>
          </cell>
          <cell r="C926" t="str">
            <v>DESH SAMMAN</v>
          </cell>
        </row>
        <row r="927">
          <cell r="B927">
            <v>9468671</v>
          </cell>
          <cell r="C927" t="str">
            <v>DELTA POSEIDON</v>
          </cell>
        </row>
        <row r="928">
          <cell r="B928">
            <v>9470040</v>
          </cell>
          <cell r="C928" t="str">
            <v>CAMILLA T</v>
          </cell>
        </row>
        <row r="929">
          <cell r="B929">
            <v>9470909</v>
          </cell>
          <cell r="C929" t="str">
            <v>ALPINE DUKE</v>
          </cell>
        </row>
        <row r="930">
          <cell r="B930">
            <v>9470909</v>
          </cell>
          <cell r="C930" t="str">
            <v>OMEGA DUKE</v>
          </cell>
        </row>
        <row r="931">
          <cell r="B931">
            <v>9476135</v>
          </cell>
          <cell r="C931" t="str">
            <v>MELODY</v>
          </cell>
        </row>
        <row r="932">
          <cell r="B932">
            <v>9476654</v>
          </cell>
          <cell r="C932" t="str">
            <v>AMAZON</v>
          </cell>
        </row>
        <row r="933">
          <cell r="B933">
            <v>9482847</v>
          </cell>
          <cell r="C933" t="str">
            <v>KONSTANTIN JACOB</v>
          </cell>
        </row>
        <row r="934">
          <cell r="B934">
            <v>9486491</v>
          </cell>
          <cell r="C934" t="str">
            <v>NEW JOVIALITY</v>
          </cell>
        </row>
        <row r="935">
          <cell r="B935">
            <v>9493767</v>
          </cell>
          <cell r="C935" t="str">
            <v>POLA</v>
          </cell>
        </row>
        <row r="936">
          <cell r="B936">
            <v>9493779</v>
          </cell>
          <cell r="C936" t="str">
            <v>SMYRNI</v>
          </cell>
        </row>
        <row r="937">
          <cell r="B937">
            <v>9500716</v>
          </cell>
          <cell r="C937" t="str">
            <v>SEEB</v>
          </cell>
        </row>
        <row r="938">
          <cell r="B938">
            <v>9500936</v>
          </cell>
          <cell r="C938" t="str">
            <v>BUKHA</v>
          </cell>
        </row>
        <row r="939">
          <cell r="B939">
            <v>9503237</v>
          </cell>
          <cell r="C939" t="str">
            <v>SAMAIL</v>
          </cell>
        </row>
        <row r="940">
          <cell r="B940">
            <v>9508859</v>
          </cell>
          <cell r="C940" t="str">
            <v>KALLIOPI</v>
          </cell>
        </row>
        <row r="941">
          <cell r="B941">
            <v>9509011</v>
          </cell>
          <cell r="C941" t="str">
            <v>MOUNT FUJI</v>
          </cell>
        </row>
        <row r="942">
          <cell r="B942">
            <v>9509023</v>
          </cell>
          <cell r="C942" t="str">
            <v>PISSIOTIS</v>
          </cell>
        </row>
        <row r="943">
          <cell r="B943">
            <v>9513139</v>
          </cell>
          <cell r="C943" t="str">
            <v>SUEZ GEORGE</v>
          </cell>
        </row>
        <row r="944">
          <cell r="B944">
            <v>9513141</v>
          </cell>
          <cell r="C944" t="str">
            <v>ADVANTAGE SUN</v>
          </cell>
        </row>
        <row r="945">
          <cell r="B945">
            <v>9513763</v>
          </cell>
          <cell r="C945" t="str">
            <v>SANKO QUEEN</v>
          </cell>
        </row>
        <row r="946">
          <cell r="B946">
            <v>9514559</v>
          </cell>
          <cell r="C946" t="str">
            <v>NAVE QUASAR</v>
          </cell>
        </row>
        <row r="947">
          <cell r="B947">
            <v>9515929</v>
          </cell>
          <cell r="C947" t="str">
            <v>SHINYO SAOWALAK</v>
          </cell>
        </row>
        <row r="948">
          <cell r="B948">
            <v>9516105</v>
          </cell>
          <cell r="C948" t="str">
            <v>EUGENIE</v>
          </cell>
        </row>
        <row r="949">
          <cell r="B949">
            <v>9519494</v>
          </cell>
          <cell r="C949" t="str">
            <v>MARAN TAURUS</v>
          </cell>
        </row>
        <row r="950">
          <cell r="B950">
            <v>9521435</v>
          </cell>
          <cell r="C950" t="str">
            <v>ROSE</v>
          </cell>
        </row>
        <row r="951">
          <cell r="B951">
            <v>9521473</v>
          </cell>
          <cell r="C951" t="str">
            <v>AQUILA</v>
          </cell>
        </row>
        <row r="952">
          <cell r="B952">
            <v>9522180</v>
          </cell>
          <cell r="C952" t="str">
            <v>DS VENTURE</v>
          </cell>
        </row>
        <row r="953">
          <cell r="B953">
            <v>9524449</v>
          </cell>
          <cell r="C953" t="str">
            <v>SUEZ FUZEYYA</v>
          </cell>
        </row>
        <row r="954">
          <cell r="B954">
            <v>9524451</v>
          </cell>
          <cell r="C954" t="str">
            <v>SUEZ VASILIS</v>
          </cell>
        </row>
        <row r="955">
          <cell r="B955">
            <v>9524463</v>
          </cell>
          <cell r="C955" t="str">
            <v>SUEZ HANS</v>
          </cell>
        </row>
        <row r="956">
          <cell r="B956">
            <v>9524475</v>
          </cell>
          <cell r="C956" t="str">
            <v>SUEZ RAJAN</v>
          </cell>
        </row>
        <row r="957">
          <cell r="B957">
            <v>9524994</v>
          </cell>
          <cell r="C957" t="str">
            <v>MAERSK JEDDAH</v>
          </cell>
        </row>
        <row r="958">
          <cell r="B958">
            <v>9526461</v>
          </cell>
          <cell r="C958" t="str">
            <v>ITHAKI</v>
          </cell>
        </row>
        <row r="959">
          <cell r="B959">
            <v>9527855</v>
          </cell>
          <cell r="C959" t="str">
            <v>ALICANTE</v>
          </cell>
        </row>
        <row r="960">
          <cell r="B960">
            <v>9527855</v>
          </cell>
          <cell r="C960" t="str">
            <v>BELMAR</v>
          </cell>
        </row>
        <row r="961">
          <cell r="B961">
            <v>9529293</v>
          </cell>
          <cell r="C961" t="str">
            <v>VILAMOURA</v>
          </cell>
        </row>
        <row r="962">
          <cell r="B962">
            <v>9529475</v>
          </cell>
          <cell r="C962" t="str">
            <v>PETALIDI</v>
          </cell>
        </row>
        <row r="963">
          <cell r="B963">
            <v>9529487</v>
          </cell>
          <cell r="C963" t="str">
            <v>LIPARI</v>
          </cell>
        </row>
        <row r="964">
          <cell r="B964">
            <v>9529499</v>
          </cell>
          <cell r="C964" t="str">
            <v>BORDEIRA</v>
          </cell>
        </row>
        <row r="965">
          <cell r="B965">
            <v>9529956</v>
          </cell>
          <cell r="C965" t="str">
            <v>INGRID</v>
          </cell>
        </row>
        <row r="966">
          <cell r="B966">
            <v>9530228</v>
          </cell>
          <cell r="C966" t="str">
            <v>OVERSEAS MCKINLEY</v>
          </cell>
        </row>
        <row r="967">
          <cell r="B967">
            <v>9530618</v>
          </cell>
          <cell r="C967" t="str">
            <v>OTTOMAN INTEGRITY</v>
          </cell>
        </row>
        <row r="968">
          <cell r="B968">
            <v>9530890</v>
          </cell>
          <cell r="C968" t="str">
            <v>MARIA</v>
          </cell>
        </row>
        <row r="969">
          <cell r="B969">
            <v>9530917</v>
          </cell>
          <cell r="C969" t="str">
            <v>KIMOLOS WARRIOR</v>
          </cell>
        </row>
        <row r="970">
          <cell r="B970">
            <v>9531480</v>
          </cell>
          <cell r="C970" t="str">
            <v>CAPTAIN MICHAEL</v>
          </cell>
        </row>
        <row r="971">
          <cell r="B971">
            <v>9532757</v>
          </cell>
          <cell r="C971" t="str">
            <v>OCEANIS</v>
          </cell>
        </row>
        <row r="972">
          <cell r="B972">
            <v>9533995</v>
          </cell>
          <cell r="C972" t="str">
            <v>SKAMANDROS</v>
          </cell>
        </row>
        <row r="973">
          <cell r="B973">
            <v>9534030</v>
          </cell>
          <cell r="C973" t="str">
            <v>QI LIAN SAN</v>
          </cell>
        </row>
        <row r="974">
          <cell r="B974">
            <v>9534858</v>
          </cell>
          <cell r="C974" t="str">
            <v>TRIKWONG VENTURE</v>
          </cell>
        </row>
        <row r="975">
          <cell r="B975">
            <v>9537745</v>
          </cell>
          <cell r="C975" t="str">
            <v>SARA</v>
          </cell>
        </row>
        <row r="976">
          <cell r="B976">
            <v>9537927</v>
          </cell>
          <cell r="C976" t="str">
            <v>MARETA</v>
          </cell>
        </row>
        <row r="977">
          <cell r="B977">
            <v>9543536</v>
          </cell>
          <cell r="C977" t="str">
            <v>ALEGRIA 1</v>
          </cell>
        </row>
        <row r="978">
          <cell r="B978">
            <v>9560766</v>
          </cell>
          <cell r="C978" t="str">
            <v>E MEI SAN</v>
          </cell>
        </row>
        <row r="979">
          <cell r="B979">
            <v>9565948</v>
          </cell>
          <cell r="C979" t="str">
            <v>SPYROS K</v>
          </cell>
        </row>
        <row r="980">
          <cell r="B980">
            <v>9565950</v>
          </cell>
          <cell r="C980" t="str">
            <v>DIMITRIS P</v>
          </cell>
        </row>
        <row r="981">
          <cell r="B981">
            <v>9565950</v>
          </cell>
          <cell r="C981" t="str">
            <v>DIMITRIS</v>
          </cell>
        </row>
        <row r="982">
          <cell r="B982">
            <v>9567697</v>
          </cell>
          <cell r="C982" t="str">
            <v>EUROVISION</v>
          </cell>
        </row>
        <row r="983">
          <cell r="B983">
            <v>9568172</v>
          </cell>
          <cell r="C983" t="str">
            <v>PHOENIX BEACON</v>
          </cell>
        </row>
        <row r="984">
          <cell r="B984">
            <v>9568172</v>
          </cell>
          <cell r="C984" t="str">
            <v>PHEONIX BEACON</v>
          </cell>
        </row>
        <row r="985">
          <cell r="B985">
            <v>9569994</v>
          </cell>
          <cell r="C985" t="str">
            <v>CAPE TALARA</v>
          </cell>
        </row>
        <row r="986">
          <cell r="B986">
            <v>9570008</v>
          </cell>
          <cell r="C986" t="str">
            <v>CAPE TROY</v>
          </cell>
        </row>
        <row r="987">
          <cell r="B987">
            <v>9572264</v>
          </cell>
          <cell r="C987" t="str">
            <v>CAPE ENDLESS</v>
          </cell>
        </row>
        <row r="988">
          <cell r="B988">
            <v>9575541</v>
          </cell>
          <cell r="C988" t="str">
            <v>SONANGOL RANGEL</v>
          </cell>
        </row>
        <row r="989">
          <cell r="B989">
            <v>9575553</v>
          </cell>
          <cell r="C989" t="str">
            <v>SONANGOL KALANDULA</v>
          </cell>
        </row>
        <row r="990">
          <cell r="B990">
            <v>9575565</v>
          </cell>
          <cell r="C990" t="str">
            <v>SONANGOL HUILA</v>
          </cell>
        </row>
        <row r="991">
          <cell r="B991">
            <v>9575577</v>
          </cell>
          <cell r="C991" t="str">
            <v>SONANGOL PORTO AMBOI</v>
          </cell>
        </row>
        <row r="992">
          <cell r="B992">
            <v>9575577</v>
          </cell>
          <cell r="C992" t="str">
            <v>SONANGOL PORTO AMBOIM</v>
          </cell>
        </row>
        <row r="993">
          <cell r="B993">
            <v>9575589</v>
          </cell>
          <cell r="C993" t="str">
            <v>SONANGOL CABINDA</v>
          </cell>
        </row>
        <row r="994">
          <cell r="B994">
            <v>9575943</v>
          </cell>
          <cell r="C994" t="str">
            <v>EVGENIA</v>
          </cell>
        </row>
        <row r="995">
          <cell r="B995">
            <v>9575943</v>
          </cell>
          <cell r="C995" t="str">
            <v>EVGENIA I</v>
          </cell>
        </row>
        <row r="996">
          <cell r="B996">
            <v>9575955</v>
          </cell>
          <cell r="C996" t="str">
            <v>POLYMNIA I</v>
          </cell>
        </row>
        <row r="997">
          <cell r="B997">
            <v>9577068</v>
          </cell>
          <cell r="C997" t="str">
            <v>SCF PACIFICA</v>
          </cell>
        </row>
        <row r="998">
          <cell r="B998">
            <v>9578634</v>
          </cell>
          <cell r="C998" t="str">
            <v>BARCELONA SPIRIT</v>
          </cell>
        </row>
        <row r="999">
          <cell r="B999">
            <v>9578634</v>
          </cell>
          <cell r="C999" t="str">
            <v>PRINCIMAR GRACE</v>
          </cell>
        </row>
        <row r="1000">
          <cell r="B1000">
            <v>9578646</v>
          </cell>
          <cell r="C1000" t="str">
            <v>ATLANTA SPIRIT</v>
          </cell>
        </row>
        <row r="1001">
          <cell r="B1001">
            <v>9578646</v>
          </cell>
          <cell r="C1001" t="str">
            <v>PRINCIMAR HOPE</v>
          </cell>
        </row>
        <row r="1002">
          <cell r="B1002">
            <v>9578658</v>
          </cell>
          <cell r="C1002" t="str">
            <v>PSERIMOS</v>
          </cell>
        </row>
        <row r="1003">
          <cell r="B1003">
            <v>9579030</v>
          </cell>
          <cell r="C1003" t="str">
            <v>STENA SUPERIOR</v>
          </cell>
        </row>
        <row r="1004">
          <cell r="B1004">
            <v>9579042</v>
          </cell>
          <cell r="C1004" t="str">
            <v>STENA SUEDE</v>
          </cell>
        </row>
        <row r="1005">
          <cell r="B1005">
            <v>9579494</v>
          </cell>
          <cell r="C1005" t="str">
            <v>ALMI HORIZON</v>
          </cell>
        </row>
        <row r="1006">
          <cell r="B1006">
            <v>9579509</v>
          </cell>
          <cell r="C1006" t="str">
            <v>ALMI GALAXY</v>
          </cell>
        </row>
        <row r="1007">
          <cell r="B1007">
            <v>9579511</v>
          </cell>
          <cell r="C1007" t="str">
            <v>ALMI GLOBE</v>
          </cell>
        </row>
        <row r="1008">
          <cell r="B1008">
            <v>9579523</v>
          </cell>
          <cell r="C1008" t="str">
            <v>ALMI SKY</v>
          </cell>
        </row>
        <row r="1009">
          <cell r="B1009">
            <v>9579535</v>
          </cell>
          <cell r="C1009" t="str">
            <v>ALMI SUN</v>
          </cell>
        </row>
        <row r="1010">
          <cell r="B1010">
            <v>9579547</v>
          </cell>
          <cell r="C1010" t="str">
            <v>ALMI EXPLORER</v>
          </cell>
        </row>
        <row r="1011">
          <cell r="B1011">
            <v>9579559</v>
          </cell>
          <cell r="C1011" t="str">
            <v>ALMI ODYSSEY</v>
          </cell>
        </row>
        <row r="1012">
          <cell r="B1012">
            <v>9579561</v>
          </cell>
          <cell r="C1012" t="str">
            <v>ALMI NAVIGATOR</v>
          </cell>
        </row>
        <row r="1013">
          <cell r="B1013">
            <v>9579573</v>
          </cell>
          <cell r="C1013" t="str">
            <v>ALMI MARINER</v>
          </cell>
        </row>
        <row r="1014">
          <cell r="B1014">
            <v>9579573</v>
          </cell>
          <cell r="C1014" t="str">
            <v>DELTA MARINER</v>
          </cell>
        </row>
        <row r="1015">
          <cell r="B1015">
            <v>9579585</v>
          </cell>
          <cell r="C1015" t="str">
            <v>ALMI VOYAGER</v>
          </cell>
        </row>
        <row r="1016">
          <cell r="B1016">
            <v>9585871</v>
          </cell>
          <cell r="C1016" t="str">
            <v>MONTESPERANZA</v>
          </cell>
        </row>
        <row r="1017">
          <cell r="B1017">
            <v>9585883</v>
          </cell>
          <cell r="C1017" t="str">
            <v>MONTESTENA</v>
          </cell>
        </row>
        <row r="1018">
          <cell r="B1018">
            <v>9585895</v>
          </cell>
          <cell r="C1018" t="str">
            <v>STENA SUPREME</v>
          </cell>
        </row>
        <row r="1019">
          <cell r="B1019">
            <v>9585900</v>
          </cell>
          <cell r="C1019" t="str">
            <v>AST SUNSHINE</v>
          </cell>
        </row>
        <row r="1020">
          <cell r="B1020">
            <v>9586734</v>
          </cell>
          <cell r="C1020" t="str">
            <v>ANEMONE</v>
          </cell>
        </row>
        <row r="1021">
          <cell r="B1021">
            <v>9587192</v>
          </cell>
          <cell r="C1021" t="str">
            <v>MT DOLVIKEN</v>
          </cell>
        </row>
        <row r="1022">
          <cell r="B1022">
            <v>9587192</v>
          </cell>
          <cell r="C1022" t="str">
            <v>DOLVIKEN</v>
          </cell>
        </row>
        <row r="1023">
          <cell r="B1023">
            <v>9587207</v>
          </cell>
          <cell r="C1023" t="str">
            <v>VINGA</v>
          </cell>
        </row>
        <row r="1024">
          <cell r="B1024">
            <v>9587312</v>
          </cell>
          <cell r="C1024" t="str">
            <v>KAPSALI</v>
          </cell>
        </row>
        <row r="1025">
          <cell r="B1025">
            <v>9588146</v>
          </cell>
          <cell r="C1025" t="str">
            <v>BRIGHTWAY</v>
          </cell>
        </row>
        <row r="1026">
          <cell r="B1026">
            <v>9588158</v>
          </cell>
          <cell r="C1026" t="str">
            <v>WHITE MOON</v>
          </cell>
        </row>
        <row r="1027">
          <cell r="B1027">
            <v>9588299</v>
          </cell>
          <cell r="C1027" t="str">
            <v>ARCTURUS VOYAGER</v>
          </cell>
        </row>
        <row r="1028">
          <cell r="B1028">
            <v>9588445</v>
          </cell>
          <cell r="C1028" t="str">
            <v>NORDIC BREEZE</v>
          </cell>
        </row>
        <row r="1029">
          <cell r="B1029">
            <v>9588469</v>
          </cell>
          <cell r="C1029" t="str">
            <v>NORDIC ZENITH</v>
          </cell>
        </row>
        <row r="1030">
          <cell r="B1030">
            <v>9589748</v>
          </cell>
          <cell r="C1030" t="str">
            <v>MELITA</v>
          </cell>
        </row>
        <row r="1031">
          <cell r="B1031">
            <v>9589750</v>
          </cell>
          <cell r="C1031" t="str">
            <v>RIO ARAUCA</v>
          </cell>
        </row>
        <row r="1032">
          <cell r="B1032">
            <v>9590319</v>
          </cell>
          <cell r="C1032" t="str">
            <v>FAIRWAY</v>
          </cell>
        </row>
        <row r="1033">
          <cell r="B1033">
            <v>9590682</v>
          </cell>
          <cell r="C1033" t="str">
            <v>OTTOMAN TENACITY</v>
          </cell>
        </row>
        <row r="1034">
          <cell r="B1034">
            <v>9590876</v>
          </cell>
          <cell r="C1034" t="str">
            <v>SAMCO SUNDARBANS</v>
          </cell>
        </row>
        <row r="1035">
          <cell r="B1035">
            <v>9591284</v>
          </cell>
          <cell r="C1035" t="str">
            <v>COSGLAD LAKE</v>
          </cell>
        </row>
        <row r="1036">
          <cell r="B1036">
            <v>9592214</v>
          </cell>
          <cell r="C1036" t="str">
            <v>STENA SUNRISE</v>
          </cell>
        </row>
        <row r="1037">
          <cell r="B1037">
            <v>9592264</v>
          </cell>
          <cell r="C1037" t="str">
            <v>NISSOS SERIFOS</v>
          </cell>
        </row>
        <row r="1038">
          <cell r="B1038">
            <v>9592288</v>
          </cell>
          <cell r="C1038" t="str">
            <v>NISSOS SANTORINI</v>
          </cell>
        </row>
        <row r="1039">
          <cell r="B1039">
            <v>9592305</v>
          </cell>
          <cell r="C1039" t="str">
            <v>NISSOS DELOS</v>
          </cell>
        </row>
        <row r="1040">
          <cell r="B1040">
            <v>9593000</v>
          </cell>
          <cell r="C1040" t="str">
            <v>ATINA</v>
          </cell>
        </row>
        <row r="1041">
          <cell r="B1041">
            <v>9593426</v>
          </cell>
          <cell r="C1041" t="str">
            <v>SAN SABA</v>
          </cell>
        </row>
        <row r="1042">
          <cell r="B1042">
            <v>9593438</v>
          </cell>
          <cell r="C1042" t="str">
            <v>RIO GRANDE</v>
          </cell>
        </row>
        <row r="1043">
          <cell r="B1043">
            <v>9594133</v>
          </cell>
          <cell r="C1043" t="str">
            <v>LENI P</v>
          </cell>
        </row>
        <row r="1044">
          <cell r="B1044">
            <v>9594731</v>
          </cell>
          <cell r="C1044" t="str">
            <v>BRAZOS</v>
          </cell>
        </row>
        <row r="1045">
          <cell r="B1045">
            <v>9594743</v>
          </cell>
          <cell r="C1045" t="str">
            <v>PECOS</v>
          </cell>
        </row>
        <row r="1046">
          <cell r="B1046">
            <v>9594755</v>
          </cell>
          <cell r="C1046" t="str">
            <v>SABINE</v>
          </cell>
        </row>
        <row r="1047">
          <cell r="B1047">
            <v>9594767</v>
          </cell>
          <cell r="C1047" t="str">
            <v>COLORADO</v>
          </cell>
        </row>
        <row r="1048">
          <cell r="B1048">
            <v>9594779</v>
          </cell>
          <cell r="C1048" t="str">
            <v>LONDON SPIRIT</v>
          </cell>
        </row>
        <row r="1049">
          <cell r="B1049">
            <v>9594781</v>
          </cell>
          <cell r="C1049" t="str">
            <v>SYDNEY SPIRIT</v>
          </cell>
        </row>
        <row r="1050">
          <cell r="B1050">
            <v>9594781</v>
          </cell>
          <cell r="C1050" t="str">
            <v>PRINCIMAR PRIDE</v>
          </cell>
        </row>
        <row r="1051">
          <cell r="B1051">
            <v>9594793</v>
          </cell>
          <cell r="C1051" t="str">
            <v>ATHENS SPIRIT</v>
          </cell>
        </row>
        <row r="1052">
          <cell r="B1052">
            <v>9594793</v>
          </cell>
          <cell r="C1052" t="str">
            <v>PRINCIMAR INTEGRITY</v>
          </cell>
        </row>
        <row r="1053">
          <cell r="B1053">
            <v>9594822</v>
          </cell>
          <cell r="C1053" t="str">
            <v>EAGLE SAN ANTONIO</v>
          </cell>
        </row>
        <row r="1054">
          <cell r="B1054">
            <v>9594834</v>
          </cell>
          <cell r="C1054" t="str">
            <v>EAGLE SAN DIEGO</v>
          </cell>
        </row>
        <row r="1055">
          <cell r="B1055">
            <v>9594846</v>
          </cell>
          <cell r="C1055" t="str">
            <v>EAGLE SAN JUAN</v>
          </cell>
        </row>
        <row r="1056">
          <cell r="B1056">
            <v>9594858</v>
          </cell>
          <cell r="C1056" t="str">
            <v>EAGLE SAN PEDRO</v>
          </cell>
        </row>
        <row r="1057">
          <cell r="B1057">
            <v>9595216</v>
          </cell>
          <cell r="C1057" t="str">
            <v>BOSTON</v>
          </cell>
        </row>
        <row r="1058">
          <cell r="B1058">
            <v>9595228</v>
          </cell>
          <cell r="C1058" t="str">
            <v>DALIAN</v>
          </cell>
        </row>
        <row r="1059">
          <cell r="B1059">
            <v>9596947</v>
          </cell>
          <cell r="C1059" t="str">
            <v>HOUSTON</v>
          </cell>
        </row>
        <row r="1060">
          <cell r="B1060">
            <v>9596973</v>
          </cell>
          <cell r="C1060" t="str">
            <v>RED</v>
          </cell>
        </row>
        <row r="1061">
          <cell r="B1061">
            <v>9596985</v>
          </cell>
          <cell r="C1061" t="str">
            <v>FRIO</v>
          </cell>
        </row>
        <row r="1062">
          <cell r="B1062">
            <v>9597006</v>
          </cell>
          <cell r="C1062" t="str">
            <v>FLEVES</v>
          </cell>
        </row>
        <row r="1063">
          <cell r="B1063">
            <v>9597018</v>
          </cell>
          <cell r="C1063" t="str">
            <v>AGISTRI</v>
          </cell>
        </row>
        <row r="1064">
          <cell r="B1064">
            <v>9597264</v>
          </cell>
          <cell r="C1064" t="str">
            <v>BRITISH VENTURE</v>
          </cell>
        </row>
        <row r="1065">
          <cell r="B1065">
            <v>9597276</v>
          </cell>
          <cell r="C1065" t="str">
            <v>BRITISH VANTAGE</v>
          </cell>
        </row>
        <row r="1066">
          <cell r="B1066">
            <v>9600865</v>
          </cell>
          <cell r="C1066" t="str">
            <v>NANTUCKET</v>
          </cell>
        </row>
        <row r="1067">
          <cell r="B1067">
            <v>9600889</v>
          </cell>
          <cell r="C1067" t="str">
            <v>TAMARA</v>
          </cell>
        </row>
        <row r="1068">
          <cell r="B1068">
            <v>9600932</v>
          </cell>
          <cell r="C1068" t="str">
            <v>FRONT ULL</v>
          </cell>
        </row>
        <row r="1069">
          <cell r="B1069">
            <v>9600944</v>
          </cell>
          <cell r="C1069" t="str">
            <v>FRONT IDUN</v>
          </cell>
        </row>
        <row r="1070">
          <cell r="B1070">
            <v>9601223</v>
          </cell>
          <cell r="C1070" t="str">
            <v>DENSA WHALE</v>
          </cell>
        </row>
        <row r="1071">
          <cell r="B1071">
            <v>9601235</v>
          </cell>
          <cell r="C1071" t="str">
            <v>DENSA ORCA</v>
          </cell>
        </row>
        <row r="1072">
          <cell r="B1072">
            <v>9602629</v>
          </cell>
          <cell r="C1072" t="str">
            <v>BRIGHTOIL GRAVITY</v>
          </cell>
        </row>
        <row r="1073">
          <cell r="B1073">
            <v>9602643</v>
          </cell>
          <cell r="C1073" t="str">
            <v>BRIGHTOIL GRACE</v>
          </cell>
        </row>
        <row r="1074">
          <cell r="B1074">
            <v>9602655</v>
          </cell>
          <cell r="C1074" t="str">
            <v>BRIGHTOIL GEM</v>
          </cell>
        </row>
        <row r="1075">
          <cell r="B1075">
            <v>9602916</v>
          </cell>
          <cell r="C1075" t="str">
            <v>ATHENIAN FREEDOM</v>
          </cell>
        </row>
        <row r="1076">
          <cell r="B1076">
            <v>9602928</v>
          </cell>
          <cell r="C1076" t="str">
            <v>CAPTAIN X. KYRIAKOU</v>
          </cell>
        </row>
        <row r="1077">
          <cell r="B1077">
            <v>9605205</v>
          </cell>
          <cell r="C1077" t="str">
            <v>C. NOBILITY</v>
          </cell>
        </row>
        <row r="1078">
          <cell r="B1078">
            <v>9607423</v>
          </cell>
          <cell r="C1078" t="str">
            <v>EPHESOS</v>
          </cell>
        </row>
        <row r="1079">
          <cell r="B1079">
            <v>9607435</v>
          </cell>
          <cell r="C1079" t="str">
            <v>MILITOS</v>
          </cell>
        </row>
        <row r="1080">
          <cell r="B1080">
            <v>9607954</v>
          </cell>
          <cell r="C1080" t="str">
            <v>OVERSEAS REDWOOD</v>
          </cell>
        </row>
        <row r="1081">
          <cell r="B1081">
            <v>9610250</v>
          </cell>
          <cell r="C1081" t="str">
            <v>KONDOR</v>
          </cell>
        </row>
        <row r="1082">
          <cell r="B1082">
            <v>9612052</v>
          </cell>
          <cell r="C1082" t="str">
            <v>KARVOUNIS</v>
          </cell>
        </row>
        <row r="1083">
          <cell r="B1083">
            <v>9623685</v>
          </cell>
          <cell r="C1083" t="str">
            <v>TEXAS</v>
          </cell>
        </row>
        <row r="1084">
          <cell r="B1084">
            <v>9624079</v>
          </cell>
          <cell r="C1084" t="str">
            <v>ORCHID</v>
          </cell>
        </row>
        <row r="1085">
          <cell r="B1085">
            <v>9633446</v>
          </cell>
          <cell r="C1085" t="str">
            <v>NOVO</v>
          </cell>
        </row>
        <row r="1086">
          <cell r="B1086">
            <v>9636632</v>
          </cell>
          <cell r="C1086" t="str">
            <v>MAERSK ADRIATIC</v>
          </cell>
        </row>
        <row r="1087">
          <cell r="B1087">
            <v>9643271</v>
          </cell>
          <cell r="C1087" t="str">
            <v>C.PASSION</v>
          </cell>
        </row>
        <row r="1088">
          <cell r="B1088">
            <v>9643283</v>
          </cell>
          <cell r="C1088" t="str">
            <v>C.FREEDOM</v>
          </cell>
        </row>
        <row r="1089">
          <cell r="B1089">
            <v>9645413</v>
          </cell>
          <cell r="C1089" t="str">
            <v>SPIRIT II</v>
          </cell>
        </row>
        <row r="1090">
          <cell r="B1090">
            <v>9660360</v>
          </cell>
          <cell r="C1090" t="str">
            <v>AMAZON VIRTUE</v>
          </cell>
        </row>
        <row r="1091">
          <cell r="B1091">
            <v>9679593</v>
          </cell>
          <cell r="C1091" t="str">
            <v>ZOURVA</v>
          </cell>
        </row>
        <row r="1092">
          <cell r="B1092">
            <v>9682332</v>
          </cell>
          <cell r="C1092" t="str">
            <v>SILVER ORLA</v>
          </cell>
        </row>
        <row r="1093">
          <cell r="B1093">
            <v>9683037</v>
          </cell>
          <cell r="C1093" t="str">
            <v>BRITISH RESOURCE</v>
          </cell>
        </row>
        <row r="1094">
          <cell r="B1094">
            <v>9686974</v>
          </cell>
          <cell r="C1094" t="str">
            <v>STI MILWAUKEE</v>
          </cell>
        </row>
        <row r="1095">
          <cell r="B1095">
            <v>9689160</v>
          </cell>
          <cell r="C1095" t="str">
            <v>ST JACOBI</v>
          </cell>
        </row>
        <row r="1096">
          <cell r="B1096">
            <v>9694646</v>
          </cell>
          <cell r="C1096" t="str">
            <v>NISSOS THERASSIA</v>
          </cell>
        </row>
        <row r="1097">
          <cell r="B1097">
            <v>9700691</v>
          </cell>
          <cell r="C1097" t="str">
            <v>DELTA MARIA</v>
          </cell>
        </row>
        <row r="1098">
          <cell r="B1098">
            <v>9700706</v>
          </cell>
          <cell r="C1098" t="str">
            <v>DELTA EURYDICE</v>
          </cell>
        </row>
        <row r="1099">
          <cell r="B1099">
            <v>9706475</v>
          </cell>
          <cell r="C1099" t="str">
            <v>STI ROTHERHITHE</v>
          </cell>
        </row>
        <row r="1100">
          <cell r="B1100">
            <v>9711468</v>
          </cell>
          <cell r="C1100" t="str">
            <v>SEASPRITE</v>
          </cell>
        </row>
        <row r="1101">
          <cell r="B1101">
            <v>9712864</v>
          </cell>
          <cell r="C1101" t="str">
            <v>NAVIG8 GRACE</v>
          </cell>
        </row>
        <row r="1102">
          <cell r="B1102">
            <v>9717125</v>
          </cell>
          <cell r="C1102" t="str">
            <v>NAVIG8 GOAL</v>
          </cell>
        </row>
        <row r="1103">
          <cell r="B1103">
            <v>9719707</v>
          </cell>
          <cell r="C1103" t="str">
            <v>NAVIG8 SANCTITY</v>
          </cell>
        </row>
        <row r="1104">
          <cell r="B1104">
            <v>9723069</v>
          </cell>
          <cell r="C1104" t="str">
            <v>GENER8 NEPTUNE</v>
          </cell>
        </row>
        <row r="1105">
          <cell r="B1105">
            <v>9723588</v>
          </cell>
          <cell r="C1105" t="str">
            <v>YUAN HUA HU</v>
          </cell>
        </row>
        <row r="1106">
          <cell r="B1106">
            <v>9725603</v>
          </cell>
          <cell r="C1106" t="str">
            <v>HAFNIA BERING</v>
          </cell>
        </row>
        <row r="1107">
          <cell r="B1107">
            <v>9728693</v>
          </cell>
          <cell r="C1107" t="str">
            <v>GENER8 NAUTILUS</v>
          </cell>
        </row>
        <row r="1108">
          <cell r="B1108">
            <v>9728837</v>
          </cell>
          <cell r="C1108" t="str">
            <v>DHT PUMA</v>
          </cell>
        </row>
        <row r="1109">
          <cell r="B1109">
            <v>9730361</v>
          </cell>
          <cell r="C1109" t="str">
            <v>TRINITY</v>
          </cell>
        </row>
        <row r="1110">
          <cell r="B1110">
            <v>9730373</v>
          </cell>
          <cell r="C1110" t="str">
            <v>SAN JACINTO</v>
          </cell>
        </row>
        <row r="1111">
          <cell r="B1111">
            <v>9732242</v>
          </cell>
          <cell r="C1111" t="str">
            <v>PACIFIC TREASURES</v>
          </cell>
        </row>
        <row r="1112">
          <cell r="B1112">
            <v>9734111</v>
          </cell>
          <cell r="C1112" t="str">
            <v>ECO FUTURE</v>
          </cell>
        </row>
        <row r="1113">
          <cell r="B1113">
            <v>9739317</v>
          </cell>
          <cell r="C1113" t="str">
            <v>CTG MAGNESIUM</v>
          </cell>
        </row>
        <row r="1114">
          <cell r="B1114">
            <v>9742895</v>
          </cell>
          <cell r="C1114" t="str">
            <v>DIAMONDWAY</v>
          </cell>
        </row>
        <row r="1115">
          <cell r="B1115">
            <v>9745225</v>
          </cell>
          <cell r="C1115" t="str">
            <v>AEGEAN MARATHON</v>
          </cell>
        </row>
        <row r="1116">
          <cell r="B1116">
            <v>9749489</v>
          </cell>
          <cell r="C1116" t="str">
            <v>APACHE</v>
          </cell>
        </row>
        <row r="1117">
          <cell r="B1117">
            <v>9750050</v>
          </cell>
          <cell r="C1117" t="str">
            <v>DILIGENT WARRIOR</v>
          </cell>
        </row>
        <row r="1118">
          <cell r="B1118">
            <v>9750062</v>
          </cell>
          <cell r="C1118" t="str">
            <v>FAITHFUL WARRIOR</v>
          </cell>
        </row>
        <row r="1119">
          <cell r="B1119">
            <v>9759757</v>
          </cell>
          <cell r="C1119" t="str">
            <v>FRONT CROWN</v>
          </cell>
        </row>
        <row r="1120">
          <cell r="B1120">
            <v>9759769</v>
          </cell>
          <cell r="C1120" t="str">
            <v>FRONT CLASSIC</v>
          </cell>
        </row>
        <row r="1121">
          <cell r="B1121">
            <v>9761516</v>
          </cell>
          <cell r="C1121" t="str">
            <v>LOIRE</v>
          </cell>
        </row>
        <row r="1122">
          <cell r="B1122">
            <v>9761528</v>
          </cell>
          <cell r="C1122" t="str">
            <v>NAMSEN</v>
          </cell>
        </row>
        <row r="1123">
          <cell r="B1123">
            <v>9762998</v>
          </cell>
          <cell r="C1123" t="str">
            <v>ECO SEAS</v>
          </cell>
        </row>
        <row r="1124">
          <cell r="B1124">
            <v>9765354</v>
          </cell>
          <cell r="C1124" t="str">
            <v>RS TARA</v>
          </cell>
        </row>
        <row r="1125">
          <cell r="B1125">
            <v>9766310</v>
          </cell>
          <cell r="C1125" t="str">
            <v>SONANGOL CAZENGA</v>
          </cell>
        </row>
        <row r="1126">
          <cell r="B1126">
            <v>9770505</v>
          </cell>
          <cell r="C1126" t="str">
            <v>MARAN ATHENA</v>
          </cell>
        </row>
        <row r="1127">
          <cell r="B1127">
            <v>9770517</v>
          </cell>
          <cell r="C1127" t="str">
            <v>MARAN ARIADNE</v>
          </cell>
        </row>
        <row r="1128">
          <cell r="B1128">
            <v>9772113</v>
          </cell>
          <cell r="C1128" t="str">
            <v>CHIOS</v>
          </cell>
        </row>
        <row r="1129">
          <cell r="B1129">
            <v>9772931</v>
          </cell>
          <cell r="C1129" t="str">
            <v>SEA AMBER</v>
          </cell>
        </row>
        <row r="1130">
          <cell r="B1130">
            <v>9776547</v>
          </cell>
          <cell r="C1130" t="str">
            <v>MARAN ARETE</v>
          </cell>
        </row>
        <row r="1131">
          <cell r="B1131">
            <v>9779379</v>
          </cell>
          <cell r="C1131" t="str">
            <v>MARAN HERMIONE</v>
          </cell>
        </row>
        <row r="1132">
          <cell r="B1132">
            <v>9779381</v>
          </cell>
          <cell r="C1132" t="str">
            <v>MARAN HELEN</v>
          </cell>
        </row>
        <row r="1133">
          <cell r="B1133">
            <v>7377426</v>
          </cell>
          <cell r="C1133" t="str">
            <v>YELLOW STAR</v>
          </cell>
        </row>
        <row r="1134">
          <cell r="B1134">
            <v>7907752</v>
          </cell>
          <cell r="C1134" t="str">
            <v>SAMARIA</v>
          </cell>
        </row>
        <row r="1135">
          <cell r="B1135">
            <v>7907788</v>
          </cell>
          <cell r="C1135" t="str">
            <v>ASTAKOS</v>
          </cell>
        </row>
        <row r="1136">
          <cell r="B1136">
            <v>7907790</v>
          </cell>
          <cell r="C1136" t="str">
            <v>ATTALYA</v>
          </cell>
        </row>
        <row r="1137">
          <cell r="B1137">
            <v>7915826</v>
          </cell>
          <cell r="C1137" t="str">
            <v>SEVEROMORSK</v>
          </cell>
        </row>
        <row r="1138">
          <cell r="B1138">
            <v>7926227</v>
          </cell>
          <cell r="C1138" t="str">
            <v>AGIOS NIKOLAOS</v>
          </cell>
        </row>
        <row r="1139">
          <cell r="B1139">
            <v>8000599</v>
          </cell>
          <cell r="C1139" t="str">
            <v>AETOS</v>
          </cell>
        </row>
        <row r="1140">
          <cell r="B1140">
            <v>8001270</v>
          </cell>
          <cell r="C1140" t="str">
            <v>PETROS</v>
          </cell>
        </row>
        <row r="1141">
          <cell r="B1141">
            <v>8002078</v>
          </cell>
          <cell r="C1141" t="str">
            <v>MARONI</v>
          </cell>
        </row>
        <row r="1142">
          <cell r="B1142">
            <v>8005006</v>
          </cell>
          <cell r="C1142" t="str">
            <v>ALGONQUIN</v>
          </cell>
        </row>
        <row r="1143">
          <cell r="B1143">
            <v>8005783</v>
          </cell>
          <cell r="C1143" t="str">
            <v>MERLIN TRADER</v>
          </cell>
        </row>
        <row r="1144">
          <cell r="B1144">
            <v>8007224</v>
          </cell>
          <cell r="C1144" t="str">
            <v>A. PROLOGUE</v>
          </cell>
        </row>
        <row r="1145">
          <cell r="B1145">
            <v>8011316</v>
          </cell>
          <cell r="C1145" t="str">
            <v>CREOLE</v>
          </cell>
        </row>
        <row r="1146">
          <cell r="B1146">
            <v>8014746</v>
          </cell>
          <cell r="C1146" t="str">
            <v>AKTI N</v>
          </cell>
        </row>
        <row r="1147">
          <cell r="B1147">
            <v>8028151</v>
          </cell>
          <cell r="C1147" t="str">
            <v>MERLIN EXPLORER</v>
          </cell>
        </row>
        <row r="1148">
          <cell r="B1148">
            <v>8106070</v>
          </cell>
          <cell r="C1148" t="str">
            <v>LOVELL SEA</v>
          </cell>
        </row>
        <row r="1149">
          <cell r="B1149">
            <v>8301199</v>
          </cell>
          <cell r="C1149" t="str">
            <v>MARIMBA</v>
          </cell>
        </row>
        <row r="1150">
          <cell r="B1150">
            <v>8307985</v>
          </cell>
          <cell r="C1150" t="str">
            <v>LOVELL SKY</v>
          </cell>
        </row>
        <row r="1151">
          <cell r="B1151">
            <v>8313128</v>
          </cell>
          <cell r="C1151" t="str">
            <v>CHARALABOS</v>
          </cell>
        </row>
        <row r="1152">
          <cell r="B1152">
            <v>8316091</v>
          </cell>
          <cell r="C1152" t="str">
            <v>METAXATANK</v>
          </cell>
        </row>
        <row r="1153">
          <cell r="B1153">
            <v>8316194</v>
          </cell>
          <cell r="C1153" t="str">
            <v>TIHEROULA</v>
          </cell>
        </row>
        <row r="1154">
          <cell r="B1154">
            <v>8323367</v>
          </cell>
          <cell r="C1154" t="str">
            <v>AKTOR</v>
          </cell>
        </row>
        <row r="1155">
          <cell r="B1155">
            <v>8402333</v>
          </cell>
          <cell r="C1155" t="str">
            <v>CHAMPION ARCTIC</v>
          </cell>
        </row>
        <row r="1156">
          <cell r="B1156">
            <v>8411982</v>
          </cell>
          <cell r="C1156" t="str">
            <v>TRADEWIND CARIBE</v>
          </cell>
        </row>
        <row r="1157">
          <cell r="B1157">
            <v>8412572</v>
          </cell>
          <cell r="C1157" t="str">
            <v>KRITI AKTI</v>
          </cell>
        </row>
        <row r="1158">
          <cell r="B1158">
            <v>8412584</v>
          </cell>
          <cell r="C1158" t="str">
            <v>KRITI ART</v>
          </cell>
        </row>
        <row r="1159">
          <cell r="B1159">
            <v>8412596</v>
          </cell>
          <cell r="C1159" t="str">
            <v>KRITI RIVER</v>
          </cell>
        </row>
        <row r="1160">
          <cell r="B1160">
            <v>8419178</v>
          </cell>
          <cell r="C1160" t="str">
            <v>GAVROS</v>
          </cell>
        </row>
        <row r="1161">
          <cell r="B1161">
            <v>8420256</v>
          </cell>
          <cell r="C1161" t="str">
            <v>KRITI FILOXENIA</v>
          </cell>
        </row>
        <row r="1162">
          <cell r="B1162">
            <v>8519253</v>
          </cell>
          <cell r="C1162" t="str">
            <v>WESTAF</v>
          </cell>
        </row>
        <row r="1163">
          <cell r="B1163">
            <v>8607828</v>
          </cell>
          <cell r="C1163" t="str">
            <v>RISING PHOENIX</v>
          </cell>
        </row>
        <row r="1164">
          <cell r="B1164">
            <v>8607842</v>
          </cell>
          <cell r="C1164" t="str">
            <v>NIKI</v>
          </cell>
        </row>
        <row r="1165">
          <cell r="B1165">
            <v>8613281</v>
          </cell>
          <cell r="C1165" t="str">
            <v>TRISTAR DUBAI</v>
          </cell>
        </row>
        <row r="1166">
          <cell r="B1166">
            <v>8613293</v>
          </cell>
          <cell r="C1166" t="str">
            <v>TRISTAR KUWAIT</v>
          </cell>
        </row>
        <row r="1167">
          <cell r="B1167">
            <v>8613982</v>
          </cell>
          <cell r="C1167" t="str">
            <v>HELLENIC BLUE</v>
          </cell>
        </row>
        <row r="1168">
          <cell r="B1168">
            <v>8615552</v>
          </cell>
          <cell r="C1168" t="str">
            <v>SITACAMILLA</v>
          </cell>
        </row>
        <row r="1169">
          <cell r="B1169">
            <v>8617017</v>
          </cell>
          <cell r="C1169" t="str">
            <v>FARANDOL</v>
          </cell>
        </row>
        <row r="1170">
          <cell r="B1170">
            <v>8617093</v>
          </cell>
          <cell r="C1170" t="str">
            <v>LINDOIA BR</v>
          </cell>
        </row>
        <row r="1171">
          <cell r="B1171">
            <v>8618786</v>
          </cell>
          <cell r="C1171" t="str">
            <v>ALBA</v>
          </cell>
        </row>
        <row r="1172">
          <cell r="B1172">
            <v>8618786</v>
          </cell>
          <cell r="C1172" t="str">
            <v>BELDA</v>
          </cell>
        </row>
        <row r="1173">
          <cell r="B1173">
            <v>8618918</v>
          </cell>
          <cell r="C1173" t="str">
            <v>LION</v>
          </cell>
        </row>
        <row r="1174">
          <cell r="B1174">
            <v>8619443</v>
          </cell>
          <cell r="C1174" t="str">
            <v>UM BALWA</v>
          </cell>
        </row>
        <row r="1175">
          <cell r="B1175">
            <v>8700008</v>
          </cell>
          <cell r="C1175" t="str">
            <v>LONGFIN</v>
          </cell>
        </row>
        <row r="1176">
          <cell r="B1176">
            <v>8705735</v>
          </cell>
          <cell r="C1176" t="str">
            <v>W.S. ENTERPRISE</v>
          </cell>
        </row>
        <row r="1177">
          <cell r="B1177">
            <v>8706090</v>
          </cell>
          <cell r="C1177" t="str">
            <v>NORTE</v>
          </cell>
        </row>
        <row r="1178">
          <cell r="B1178">
            <v>8706167</v>
          </cell>
          <cell r="C1178" t="str">
            <v>CORINTH</v>
          </cell>
        </row>
        <row r="1179">
          <cell r="B1179">
            <v>8706193</v>
          </cell>
          <cell r="C1179" t="str">
            <v>DELPHINA</v>
          </cell>
        </row>
        <row r="1180">
          <cell r="B1180">
            <v>8706208</v>
          </cell>
          <cell r="C1180" t="str">
            <v>VEGAS</v>
          </cell>
        </row>
        <row r="1181">
          <cell r="B1181">
            <v>8711095</v>
          </cell>
          <cell r="C1181" t="str">
            <v>ERMAR</v>
          </cell>
        </row>
        <row r="1182">
          <cell r="B1182">
            <v>8711095</v>
          </cell>
          <cell r="C1182" t="str">
            <v>OVERSEAS ERMAR</v>
          </cell>
        </row>
        <row r="1183">
          <cell r="B1183">
            <v>8715508</v>
          </cell>
          <cell r="C1183" t="str">
            <v>SITAMIA</v>
          </cell>
        </row>
        <row r="1184">
          <cell r="B1184">
            <v>8717233</v>
          </cell>
          <cell r="C1184" t="str">
            <v>PACIFIC TOURMALINE</v>
          </cell>
        </row>
        <row r="1185">
          <cell r="B1185">
            <v>8800511</v>
          </cell>
          <cell r="C1185" t="str">
            <v>CHAMPION</v>
          </cell>
        </row>
        <row r="1186">
          <cell r="B1186">
            <v>8800511</v>
          </cell>
          <cell r="C1186" t="str">
            <v>CHAMPION PIONEER</v>
          </cell>
        </row>
        <row r="1187">
          <cell r="B1187">
            <v>8805004</v>
          </cell>
          <cell r="C1187" t="str">
            <v>OCEAN ALLENMAR</v>
          </cell>
        </row>
        <row r="1188">
          <cell r="B1188">
            <v>8805470</v>
          </cell>
          <cell r="C1188" t="str">
            <v>THELEMA T</v>
          </cell>
        </row>
        <row r="1189">
          <cell r="B1189">
            <v>8805688</v>
          </cell>
          <cell r="C1189" t="str">
            <v>GAMMATANK</v>
          </cell>
        </row>
        <row r="1190">
          <cell r="B1190">
            <v>8806888</v>
          </cell>
          <cell r="C1190" t="str">
            <v>CAPETAN COSTIS</v>
          </cell>
        </row>
        <row r="1191">
          <cell r="B1191">
            <v>8812772</v>
          </cell>
          <cell r="C1191" t="str">
            <v>CHAMPION SPIRIT</v>
          </cell>
        </row>
        <row r="1192">
          <cell r="B1192">
            <v>8813142</v>
          </cell>
          <cell r="C1192" t="str">
            <v>DEMATRA</v>
          </cell>
        </row>
        <row r="1193">
          <cell r="B1193">
            <v>8814433</v>
          </cell>
          <cell r="C1193" t="str">
            <v>ZYGI</v>
          </cell>
        </row>
        <row r="1194">
          <cell r="B1194">
            <v>8817643</v>
          </cell>
          <cell r="C1194" t="str">
            <v>ADMIRAL L</v>
          </cell>
        </row>
        <row r="1195">
          <cell r="B1195">
            <v>8819196</v>
          </cell>
          <cell r="C1195" t="str">
            <v>RUNNER A</v>
          </cell>
        </row>
        <row r="1196">
          <cell r="B1196">
            <v>8904264</v>
          </cell>
          <cell r="C1196" t="str">
            <v>KRITON</v>
          </cell>
        </row>
        <row r="1197">
          <cell r="B1197">
            <v>8913590</v>
          </cell>
          <cell r="C1197" t="str">
            <v>DELOS (Clean)</v>
          </cell>
        </row>
        <row r="1198">
          <cell r="B1198">
            <v>8913590</v>
          </cell>
          <cell r="C1198" t="str">
            <v>PISHON</v>
          </cell>
        </row>
        <row r="1199">
          <cell r="B1199">
            <v>8913837</v>
          </cell>
          <cell r="C1199" t="str">
            <v>BLACKFIN</v>
          </cell>
        </row>
        <row r="1200">
          <cell r="B1200">
            <v>9015333</v>
          </cell>
          <cell r="C1200" t="str">
            <v>FAITHFUL</v>
          </cell>
        </row>
        <row r="1201">
          <cell r="B1201">
            <v>9015345</v>
          </cell>
          <cell r="C1201" t="str">
            <v>AEGEAN GLORY</v>
          </cell>
        </row>
        <row r="1202">
          <cell r="B1202">
            <v>9015357</v>
          </cell>
          <cell r="C1202" t="str">
            <v>SANMAR SERENADE</v>
          </cell>
        </row>
        <row r="1203">
          <cell r="B1203">
            <v>9016997</v>
          </cell>
          <cell r="C1203" t="str">
            <v>HIGH RIDER</v>
          </cell>
        </row>
        <row r="1204">
          <cell r="B1204">
            <v>9018414</v>
          </cell>
          <cell r="C1204" t="str">
            <v>AKAMAS</v>
          </cell>
        </row>
        <row r="1205">
          <cell r="B1205">
            <v>9018696</v>
          </cell>
          <cell r="C1205" t="str">
            <v>ANGGRAINI</v>
          </cell>
        </row>
        <row r="1206">
          <cell r="B1206">
            <v>9020687</v>
          </cell>
          <cell r="C1206" t="str">
            <v>NAVION FENNIA</v>
          </cell>
        </row>
        <row r="1207">
          <cell r="B1207">
            <v>9032678</v>
          </cell>
          <cell r="C1207" t="str">
            <v>BRIGHT EXPRESS</v>
          </cell>
        </row>
        <row r="1208">
          <cell r="B1208">
            <v>9033969</v>
          </cell>
          <cell r="C1208" t="str">
            <v>ANMOL</v>
          </cell>
        </row>
        <row r="1209">
          <cell r="B1209">
            <v>9037147</v>
          </cell>
          <cell r="C1209" t="str">
            <v>CHINOOK</v>
          </cell>
        </row>
        <row r="1210">
          <cell r="B1210">
            <v>9044401</v>
          </cell>
          <cell r="C1210" t="str">
            <v>XIFIAS</v>
          </cell>
        </row>
        <row r="1211">
          <cell r="B1211">
            <v>9044413</v>
          </cell>
          <cell r="C1211" t="str">
            <v>HELI</v>
          </cell>
        </row>
        <row r="1212">
          <cell r="B1212">
            <v>9045481</v>
          </cell>
          <cell r="C1212" t="str">
            <v>BANKIMCHANDRA CHATTERJEE</v>
          </cell>
        </row>
        <row r="1213">
          <cell r="B1213">
            <v>9046057</v>
          </cell>
          <cell r="C1213" t="str">
            <v>TRADEWIND EXPLORER</v>
          </cell>
        </row>
        <row r="1214">
          <cell r="B1214">
            <v>9046057</v>
          </cell>
          <cell r="C1214" t="str">
            <v>TW EXPLORER</v>
          </cell>
        </row>
        <row r="1215">
          <cell r="B1215">
            <v>9046629</v>
          </cell>
          <cell r="C1215" t="str">
            <v>AGISTRI (CLEAN)</v>
          </cell>
        </row>
        <row r="1216">
          <cell r="B1216">
            <v>9047362</v>
          </cell>
          <cell r="C1216" t="str">
            <v>ORITSELA</v>
          </cell>
        </row>
        <row r="1217">
          <cell r="B1217">
            <v>9047398</v>
          </cell>
          <cell r="C1217" t="str">
            <v>PACIFIC JADE</v>
          </cell>
        </row>
        <row r="1218">
          <cell r="B1218">
            <v>9047398</v>
          </cell>
          <cell r="C1218" t="str">
            <v>WABA</v>
          </cell>
        </row>
        <row r="1219">
          <cell r="B1219">
            <v>9047506</v>
          </cell>
          <cell r="C1219" t="str">
            <v>BOW RIYAD</v>
          </cell>
        </row>
        <row r="1220">
          <cell r="B1220">
            <v>9047518</v>
          </cell>
          <cell r="C1220" t="str">
            <v>BOW CLIPPER</v>
          </cell>
        </row>
        <row r="1221">
          <cell r="B1221">
            <v>9048081</v>
          </cell>
          <cell r="C1221" t="str">
            <v>GOD'S GRACE</v>
          </cell>
        </row>
        <row r="1222">
          <cell r="B1222">
            <v>9048093</v>
          </cell>
          <cell r="C1222" t="str">
            <v>DIVINE ORDER</v>
          </cell>
        </row>
        <row r="1223">
          <cell r="B1223">
            <v>9048093</v>
          </cell>
          <cell r="C1223" t="str">
            <v>PACIFIC RUBY</v>
          </cell>
        </row>
        <row r="1224">
          <cell r="B1224">
            <v>9054614</v>
          </cell>
          <cell r="C1224" t="str">
            <v>AEGINA</v>
          </cell>
        </row>
        <row r="1225">
          <cell r="B1225">
            <v>9079171</v>
          </cell>
          <cell r="C1225" t="str">
            <v>MAERSK CAMERON</v>
          </cell>
        </row>
        <row r="1226">
          <cell r="B1226">
            <v>9080493</v>
          </cell>
          <cell r="C1226" t="str">
            <v>TROGIR</v>
          </cell>
        </row>
        <row r="1227">
          <cell r="B1227">
            <v>9085388</v>
          </cell>
          <cell r="C1227" t="str">
            <v>BRO ALBERT</v>
          </cell>
        </row>
        <row r="1228">
          <cell r="B1228">
            <v>9085388</v>
          </cell>
          <cell r="C1228" t="str">
            <v>OCEAN PRINCESS</v>
          </cell>
        </row>
        <row r="1229">
          <cell r="B1229">
            <v>9101182</v>
          </cell>
          <cell r="C1229" t="str">
            <v>ANDROUSSA</v>
          </cell>
        </row>
        <row r="1230">
          <cell r="B1230">
            <v>9105073</v>
          </cell>
          <cell r="C1230" t="str">
            <v>TIKHORETSK</v>
          </cell>
        </row>
        <row r="1231">
          <cell r="B1231">
            <v>9105085</v>
          </cell>
          <cell r="C1231" t="str">
            <v>TROITSK</v>
          </cell>
        </row>
        <row r="1232">
          <cell r="B1232">
            <v>9108647</v>
          </cell>
          <cell r="C1232" t="str">
            <v>TORM GOTLAND</v>
          </cell>
        </row>
        <row r="1233">
          <cell r="B1233">
            <v>9110482</v>
          </cell>
          <cell r="C1233" t="str">
            <v>AGROS</v>
          </cell>
        </row>
        <row r="1234">
          <cell r="B1234">
            <v>9111046</v>
          </cell>
          <cell r="C1234" t="str">
            <v>HYDROUSSA</v>
          </cell>
        </row>
        <row r="1235">
          <cell r="B1235">
            <v>9111175</v>
          </cell>
          <cell r="C1235" t="str">
            <v>SIRIUS</v>
          </cell>
        </row>
        <row r="1236">
          <cell r="B1236">
            <v>9111175</v>
          </cell>
          <cell r="C1236" t="str">
            <v>SIRIUS I</v>
          </cell>
        </row>
        <row r="1237">
          <cell r="B1237">
            <v>9112117</v>
          </cell>
          <cell r="C1237" t="str">
            <v>TIKHVIN</v>
          </cell>
        </row>
        <row r="1238">
          <cell r="B1238">
            <v>9112129</v>
          </cell>
          <cell r="C1238" t="str">
            <v>WINDSOR</v>
          </cell>
        </row>
        <row r="1239">
          <cell r="B1239">
            <v>9112129</v>
          </cell>
          <cell r="C1239" t="str">
            <v>PURE GRACE</v>
          </cell>
        </row>
        <row r="1240">
          <cell r="B1240">
            <v>9112131</v>
          </cell>
          <cell r="C1240" t="str">
            <v>THAYER</v>
          </cell>
        </row>
        <row r="1241">
          <cell r="B1241">
            <v>9112131</v>
          </cell>
          <cell r="C1241" t="str">
            <v>TOMSK</v>
          </cell>
        </row>
        <row r="1242">
          <cell r="B1242">
            <v>9112753</v>
          </cell>
          <cell r="C1242" t="str">
            <v>TAMBOV</v>
          </cell>
        </row>
        <row r="1243">
          <cell r="B1243">
            <v>9113551</v>
          </cell>
          <cell r="C1243" t="str">
            <v>PRIYA</v>
          </cell>
        </row>
        <row r="1244">
          <cell r="B1244">
            <v>9115224</v>
          </cell>
          <cell r="C1244" t="str">
            <v>ACHILLEAS (Clean)</v>
          </cell>
        </row>
        <row r="1245">
          <cell r="B1245">
            <v>9116905</v>
          </cell>
          <cell r="C1245" t="str">
            <v>PORTLAND PEARL</v>
          </cell>
        </row>
        <row r="1246">
          <cell r="B1246">
            <v>9127667</v>
          </cell>
          <cell r="C1246" t="str">
            <v>CHAMPION TRADER</v>
          </cell>
        </row>
        <row r="1247">
          <cell r="B1247">
            <v>9127667</v>
          </cell>
          <cell r="C1247" t="str">
            <v>ISOLA ROSSA</v>
          </cell>
        </row>
        <row r="1248">
          <cell r="B1248">
            <v>9129952</v>
          </cell>
          <cell r="C1248" t="str">
            <v>OSPREY</v>
          </cell>
        </row>
        <row r="1249">
          <cell r="B1249">
            <v>9129952</v>
          </cell>
          <cell r="C1249" t="str">
            <v>RIMAR</v>
          </cell>
        </row>
        <row r="1250">
          <cell r="B1250">
            <v>9133082</v>
          </cell>
          <cell r="C1250" t="str">
            <v>HARLEY</v>
          </cell>
        </row>
        <row r="1251">
          <cell r="B1251">
            <v>9143532</v>
          </cell>
          <cell r="C1251" t="str">
            <v>OTB BARGE KIRIKIRI</v>
          </cell>
        </row>
        <row r="1252">
          <cell r="B1252">
            <v>9143532</v>
          </cell>
          <cell r="C1252" t="str">
            <v>OTB BARGE S215</v>
          </cell>
        </row>
        <row r="1253">
          <cell r="B1253">
            <v>9143532</v>
          </cell>
          <cell r="C1253" t="str">
            <v>TORM HELENE</v>
          </cell>
        </row>
        <row r="1254">
          <cell r="B1254">
            <v>9143697</v>
          </cell>
          <cell r="C1254" t="str">
            <v>ISOLA GIALLA</v>
          </cell>
        </row>
        <row r="1255">
          <cell r="B1255">
            <v>9147253</v>
          </cell>
          <cell r="C1255" t="str">
            <v>CAPE BEAR</v>
          </cell>
        </row>
        <row r="1256">
          <cell r="B1256">
            <v>9149237</v>
          </cell>
          <cell r="C1256" t="str">
            <v>AZOV SEA</v>
          </cell>
        </row>
        <row r="1257">
          <cell r="B1257">
            <v>9152832</v>
          </cell>
          <cell r="C1257" t="str">
            <v>RIVER SPRING</v>
          </cell>
        </row>
        <row r="1258">
          <cell r="B1258">
            <v>9155767</v>
          </cell>
          <cell r="C1258" t="str">
            <v>CHAMPION TERN</v>
          </cell>
        </row>
        <row r="1259">
          <cell r="B1259">
            <v>9157363</v>
          </cell>
          <cell r="C1259" t="str">
            <v>ALICE</v>
          </cell>
        </row>
        <row r="1260">
          <cell r="B1260">
            <v>9162502</v>
          </cell>
          <cell r="C1260" t="str">
            <v>MOSKALVO</v>
          </cell>
        </row>
        <row r="1261">
          <cell r="B1261">
            <v>9162514</v>
          </cell>
          <cell r="C1261" t="str">
            <v>MARCHEKAN</v>
          </cell>
        </row>
        <row r="1262">
          <cell r="B1262">
            <v>9162928</v>
          </cell>
          <cell r="C1262" t="str">
            <v>LUDOVICA</v>
          </cell>
        </row>
        <row r="1263">
          <cell r="B1263">
            <v>9164213</v>
          </cell>
          <cell r="C1263" t="str">
            <v>ANDRE JACOB</v>
          </cell>
        </row>
        <row r="1264">
          <cell r="B1264">
            <v>9165281</v>
          </cell>
          <cell r="C1264" t="str">
            <v>SALAMIS</v>
          </cell>
        </row>
        <row r="1265">
          <cell r="B1265">
            <v>9167148</v>
          </cell>
          <cell r="C1265" t="str">
            <v>MAERSK RHONE</v>
          </cell>
        </row>
        <row r="1266">
          <cell r="B1266">
            <v>9167150</v>
          </cell>
          <cell r="C1266" t="str">
            <v>MAERSK RAPIER</v>
          </cell>
        </row>
        <row r="1267">
          <cell r="B1267">
            <v>9171735</v>
          </cell>
          <cell r="C1267" t="str">
            <v>SICHEM ANELINE</v>
          </cell>
        </row>
        <row r="1268">
          <cell r="B1268">
            <v>9172193</v>
          </cell>
          <cell r="C1268" t="str">
            <v>TORM GUNHILD</v>
          </cell>
        </row>
        <row r="1269">
          <cell r="B1269">
            <v>9173109</v>
          </cell>
          <cell r="C1269" t="str">
            <v>ALMAK</v>
          </cell>
        </row>
        <row r="1270">
          <cell r="B1270">
            <v>9174488</v>
          </cell>
          <cell r="C1270" t="str">
            <v>FREJA SPRING</v>
          </cell>
        </row>
        <row r="1271">
          <cell r="B1271">
            <v>9174488</v>
          </cell>
          <cell r="C1271" t="str">
            <v>SANMAR STANZA</v>
          </cell>
        </row>
        <row r="1272">
          <cell r="B1272">
            <v>9174610</v>
          </cell>
          <cell r="C1272" t="str">
            <v>HIGH SPIRIT</v>
          </cell>
        </row>
        <row r="1273">
          <cell r="B1273">
            <v>9175195</v>
          </cell>
          <cell r="C1273" t="str">
            <v>BALTIC MARINER</v>
          </cell>
        </row>
        <row r="1274">
          <cell r="B1274">
            <v>9178044</v>
          </cell>
          <cell r="C1274" t="str">
            <v>VERA CRUZ A</v>
          </cell>
        </row>
        <row r="1275">
          <cell r="B1275">
            <v>9178068</v>
          </cell>
          <cell r="C1275" t="str">
            <v>CHANCE</v>
          </cell>
        </row>
        <row r="1276">
          <cell r="B1276">
            <v>9178317</v>
          </cell>
          <cell r="C1276" t="str">
            <v>ORIENTAL GREEN</v>
          </cell>
        </row>
        <row r="1277">
          <cell r="B1277">
            <v>9180102</v>
          </cell>
          <cell r="C1277" t="str">
            <v>CAVENDISH</v>
          </cell>
        </row>
        <row r="1278">
          <cell r="B1278">
            <v>9180102</v>
          </cell>
          <cell r="C1278" t="str">
            <v>GANDARI</v>
          </cell>
        </row>
        <row r="1279">
          <cell r="B1279">
            <v>9180102</v>
          </cell>
          <cell r="C1279" t="str">
            <v>OCEAN WARRIOR</v>
          </cell>
        </row>
        <row r="1280">
          <cell r="B1280">
            <v>9180982</v>
          </cell>
          <cell r="C1280" t="str">
            <v>TORM ANNE</v>
          </cell>
        </row>
        <row r="1281">
          <cell r="B1281">
            <v>9181003</v>
          </cell>
          <cell r="C1281" t="str">
            <v>ALAM BITARA</v>
          </cell>
        </row>
        <row r="1282">
          <cell r="B1282">
            <v>9181869</v>
          </cell>
          <cell r="C1282" t="str">
            <v>GLORIOUS</v>
          </cell>
        </row>
        <row r="1283">
          <cell r="B1283">
            <v>9182045</v>
          </cell>
          <cell r="C1283" t="str">
            <v>ARCADIA I</v>
          </cell>
        </row>
        <row r="1284">
          <cell r="B1284">
            <v>9183582</v>
          </cell>
          <cell r="C1284" t="str">
            <v>VEGA</v>
          </cell>
        </row>
        <row r="1285">
          <cell r="B1285">
            <v>9183594</v>
          </cell>
          <cell r="C1285" t="str">
            <v>DAUNTLESS</v>
          </cell>
        </row>
        <row r="1286">
          <cell r="B1286">
            <v>9183609</v>
          </cell>
          <cell r="C1286" t="str">
            <v>DAN EAGLE</v>
          </cell>
        </row>
        <row r="1287">
          <cell r="B1287">
            <v>9183609</v>
          </cell>
          <cell r="C1287" t="str">
            <v>SOUNDLESS</v>
          </cell>
        </row>
        <row r="1288">
          <cell r="B1288">
            <v>9183611</v>
          </cell>
          <cell r="C1288" t="str">
            <v>EAGLE</v>
          </cell>
        </row>
        <row r="1289">
          <cell r="B1289">
            <v>9183611</v>
          </cell>
          <cell r="C1289" t="str">
            <v>HELLAS ENDURANCE</v>
          </cell>
        </row>
        <row r="1290">
          <cell r="B1290">
            <v>9183623</v>
          </cell>
          <cell r="C1290" t="str">
            <v>HELLAS PROGRESS</v>
          </cell>
        </row>
        <row r="1291">
          <cell r="B1291">
            <v>9185499</v>
          </cell>
          <cell r="C1291" t="str">
            <v>SITEAM NEPTUN</v>
          </cell>
        </row>
        <row r="1292">
          <cell r="B1292">
            <v>9186625</v>
          </cell>
          <cell r="C1292" t="str">
            <v>OCEAN QUEST</v>
          </cell>
        </row>
        <row r="1293">
          <cell r="B1293">
            <v>9192741</v>
          </cell>
          <cell r="C1293" t="str">
            <v>AS LIGURIA</v>
          </cell>
        </row>
        <row r="1294">
          <cell r="B1294">
            <v>9192765</v>
          </cell>
          <cell r="C1294" t="str">
            <v>AS LIVADIA</v>
          </cell>
        </row>
        <row r="1295">
          <cell r="B1295">
            <v>9192777</v>
          </cell>
          <cell r="C1295" t="str">
            <v>AS LEVANTIA</v>
          </cell>
        </row>
        <row r="1296">
          <cell r="B1296">
            <v>9192777</v>
          </cell>
          <cell r="C1296" t="str">
            <v>MONTREUX</v>
          </cell>
        </row>
        <row r="1297">
          <cell r="B1297">
            <v>9207716</v>
          </cell>
          <cell r="C1297" t="str">
            <v>IVER EXPERIENCE</v>
          </cell>
        </row>
        <row r="1298">
          <cell r="B1298">
            <v>9208112</v>
          </cell>
          <cell r="C1298" t="str">
            <v>BALTIC COMMANDER</v>
          </cell>
        </row>
        <row r="1299">
          <cell r="B1299">
            <v>9208473</v>
          </cell>
          <cell r="C1299" t="str">
            <v>NORDIC RUTH</v>
          </cell>
        </row>
        <row r="1300">
          <cell r="B1300">
            <v>9209972</v>
          </cell>
          <cell r="C1300" t="str">
            <v>PREM MALA</v>
          </cell>
        </row>
        <row r="1301">
          <cell r="B1301">
            <v>9210892</v>
          </cell>
          <cell r="C1301" t="str">
            <v>MAERSK ELIZABETH</v>
          </cell>
        </row>
        <row r="1302">
          <cell r="B1302">
            <v>9210907</v>
          </cell>
          <cell r="C1302" t="str">
            <v>MAERSK ELLEN</v>
          </cell>
        </row>
        <row r="1303">
          <cell r="B1303">
            <v>9210907</v>
          </cell>
          <cell r="C1303" t="str">
            <v>BRO ELLEN</v>
          </cell>
        </row>
        <row r="1304">
          <cell r="B1304">
            <v>9212369</v>
          </cell>
          <cell r="C1304" t="str">
            <v>RISANGER</v>
          </cell>
        </row>
        <row r="1305">
          <cell r="B1305">
            <v>9212371</v>
          </cell>
          <cell r="C1305" t="str">
            <v>RAVNANGER</v>
          </cell>
        </row>
        <row r="1306">
          <cell r="B1306">
            <v>9212383</v>
          </cell>
          <cell r="C1306" t="str">
            <v>TORM MADISON</v>
          </cell>
        </row>
        <row r="1307">
          <cell r="B1307">
            <v>9212395</v>
          </cell>
          <cell r="C1307" t="str">
            <v>TORM TRINITY</v>
          </cell>
        </row>
        <row r="1308">
          <cell r="B1308">
            <v>9212400</v>
          </cell>
          <cell r="C1308" t="str">
            <v>NORDAMERIKA</v>
          </cell>
        </row>
        <row r="1309">
          <cell r="B1309">
            <v>9212412</v>
          </cell>
          <cell r="C1309" t="str">
            <v>SEA RIDER</v>
          </cell>
        </row>
        <row r="1310">
          <cell r="B1310">
            <v>9212412</v>
          </cell>
          <cell r="C1310" t="str">
            <v>KING EDWIN</v>
          </cell>
        </row>
        <row r="1311">
          <cell r="B1311">
            <v>9215086</v>
          </cell>
          <cell r="C1311" t="str">
            <v>TORM RHONE</v>
          </cell>
        </row>
        <row r="1312">
          <cell r="B1312">
            <v>9215103</v>
          </cell>
          <cell r="C1312" t="str">
            <v>TORM CECILIE</v>
          </cell>
        </row>
        <row r="1313">
          <cell r="B1313">
            <v>9216901</v>
          </cell>
          <cell r="C1313" t="str">
            <v>ELKA NIKOLAS</v>
          </cell>
        </row>
        <row r="1314">
          <cell r="B1314">
            <v>9216901</v>
          </cell>
          <cell r="C1314" t="str">
            <v>FESTUS</v>
          </cell>
        </row>
        <row r="1315">
          <cell r="B1315">
            <v>9216901</v>
          </cell>
          <cell r="C1315" t="str">
            <v>FUSUS</v>
          </cell>
        </row>
        <row r="1316">
          <cell r="B1316">
            <v>9216913</v>
          </cell>
          <cell r="C1316" t="str">
            <v>FICUS</v>
          </cell>
        </row>
        <row r="1317">
          <cell r="B1317">
            <v>9216925</v>
          </cell>
          <cell r="C1317" t="str">
            <v>ELKA ELEFTHERIA</v>
          </cell>
        </row>
        <row r="1318">
          <cell r="B1318">
            <v>9221671</v>
          </cell>
          <cell r="C1318" t="str">
            <v>TORM NECHES</v>
          </cell>
        </row>
        <row r="1319">
          <cell r="B1319">
            <v>9221683</v>
          </cell>
          <cell r="C1319" t="str">
            <v>MAHANADI SPIRIT</v>
          </cell>
        </row>
        <row r="1320">
          <cell r="B1320">
            <v>9222649</v>
          </cell>
          <cell r="C1320" t="str">
            <v>MT SEA HALCYONE</v>
          </cell>
        </row>
        <row r="1321">
          <cell r="B1321">
            <v>9222649</v>
          </cell>
          <cell r="C1321" t="str">
            <v>SEA HALCYONE</v>
          </cell>
        </row>
        <row r="1322">
          <cell r="B1322">
            <v>9222649</v>
          </cell>
          <cell r="C1322" t="str">
            <v>UNIQUE SUNSHINE</v>
          </cell>
        </row>
        <row r="1323">
          <cell r="B1323">
            <v>9223265</v>
          </cell>
          <cell r="C1323" t="str">
            <v>PORT RUSSEL</v>
          </cell>
        </row>
        <row r="1324">
          <cell r="B1324">
            <v>9224568</v>
          </cell>
          <cell r="C1324" t="str">
            <v>ALAM BUDI</v>
          </cell>
        </row>
        <row r="1325">
          <cell r="B1325">
            <v>9224570</v>
          </cell>
          <cell r="C1325" t="str">
            <v>ALAM BISTARI</v>
          </cell>
        </row>
        <row r="1326">
          <cell r="B1326">
            <v>9228813</v>
          </cell>
          <cell r="C1326" t="str">
            <v>BALTIC SOUL</v>
          </cell>
        </row>
        <row r="1327">
          <cell r="B1327">
            <v>9230854</v>
          </cell>
          <cell r="C1327" t="str">
            <v>TORM CHARENTE</v>
          </cell>
        </row>
        <row r="1328">
          <cell r="B1328">
            <v>9231614</v>
          </cell>
          <cell r="C1328" t="str">
            <v>CIELO DI SALERNO</v>
          </cell>
        </row>
        <row r="1329">
          <cell r="B1329">
            <v>9231614</v>
          </cell>
          <cell r="C1329" t="str">
            <v>SW CAP FERRAT I</v>
          </cell>
        </row>
        <row r="1330">
          <cell r="B1330">
            <v>9231626</v>
          </cell>
          <cell r="C1330" t="str">
            <v>OVERSEAS AMBERMAR</v>
          </cell>
        </row>
        <row r="1331">
          <cell r="B1331">
            <v>9232022</v>
          </cell>
          <cell r="C1331" t="str">
            <v>MARIELLA BOTTIGLIERI</v>
          </cell>
        </row>
        <row r="1332">
          <cell r="B1332">
            <v>9232034</v>
          </cell>
          <cell r="C1332" t="str">
            <v>GHETTY BOTTIGLIERI</v>
          </cell>
        </row>
        <row r="1333">
          <cell r="B1333">
            <v>9232711</v>
          </cell>
          <cell r="C1333" t="str">
            <v>DA QING 452</v>
          </cell>
        </row>
        <row r="1334">
          <cell r="B1334">
            <v>9233973</v>
          </cell>
          <cell r="C1334" t="str">
            <v>MERMAD EXPRESS</v>
          </cell>
        </row>
        <row r="1335">
          <cell r="B1335">
            <v>9234472</v>
          </cell>
          <cell r="C1335" t="str">
            <v>ELKA HERCULES</v>
          </cell>
        </row>
        <row r="1336">
          <cell r="B1336">
            <v>9234484</v>
          </cell>
          <cell r="C1336" t="str">
            <v>ELKA GLORY</v>
          </cell>
        </row>
        <row r="1337">
          <cell r="B1337">
            <v>9235696</v>
          </cell>
          <cell r="C1337" t="str">
            <v>FD SEA WISH</v>
          </cell>
        </row>
        <row r="1338">
          <cell r="B1338">
            <v>9235696</v>
          </cell>
          <cell r="C1338" t="str">
            <v>CIELO DI NAPOLI</v>
          </cell>
        </row>
        <row r="1339">
          <cell r="B1339">
            <v>9236640</v>
          </cell>
          <cell r="C1339" t="str">
            <v>CROWN II</v>
          </cell>
        </row>
        <row r="1340">
          <cell r="B1340">
            <v>9236640</v>
          </cell>
          <cell r="C1340" t="str">
            <v>HIGH NEFELI</v>
          </cell>
        </row>
        <row r="1341">
          <cell r="B1341">
            <v>9236729</v>
          </cell>
          <cell r="C1341" t="str">
            <v>HC DALIA</v>
          </cell>
        </row>
        <row r="1342">
          <cell r="B1342">
            <v>9237008</v>
          </cell>
          <cell r="C1342" t="str">
            <v>ROBERT MAERSK</v>
          </cell>
        </row>
        <row r="1343">
          <cell r="B1343">
            <v>9239460</v>
          </cell>
          <cell r="C1343" t="str">
            <v>ALESSANDRA BOTTIGLIE</v>
          </cell>
        </row>
        <row r="1344">
          <cell r="B1344">
            <v>9239460</v>
          </cell>
          <cell r="C1344" t="str">
            <v>ALESSANDRA BOTTIGLIERI</v>
          </cell>
        </row>
        <row r="1345">
          <cell r="B1345">
            <v>9239654</v>
          </cell>
          <cell r="C1345" t="str">
            <v>JINAN</v>
          </cell>
        </row>
        <row r="1346">
          <cell r="B1346">
            <v>9240172</v>
          </cell>
          <cell r="C1346" t="str">
            <v>SILVAPLANA</v>
          </cell>
        </row>
        <row r="1347">
          <cell r="B1347">
            <v>9240706</v>
          </cell>
          <cell r="C1347" t="str">
            <v>NICOS TOMASOS</v>
          </cell>
        </row>
        <row r="1348">
          <cell r="B1348">
            <v>9240718</v>
          </cell>
          <cell r="C1348" t="str">
            <v>ROSA TOMASOS</v>
          </cell>
        </row>
        <row r="1349">
          <cell r="B1349">
            <v>9240720</v>
          </cell>
          <cell r="C1349" t="str">
            <v>EMMANUEL TOMASOS</v>
          </cell>
        </row>
        <row r="1350">
          <cell r="B1350">
            <v>9240847</v>
          </cell>
          <cell r="C1350" t="str">
            <v>ARDMORE SEATRADER</v>
          </cell>
        </row>
        <row r="1351">
          <cell r="B1351">
            <v>9240847</v>
          </cell>
          <cell r="C1351" t="str">
            <v>ST GEORG</v>
          </cell>
        </row>
        <row r="1352">
          <cell r="B1352">
            <v>9240885</v>
          </cell>
          <cell r="C1352" t="str">
            <v>TORM GERTRUD</v>
          </cell>
        </row>
        <row r="1353">
          <cell r="B1353">
            <v>9240897</v>
          </cell>
          <cell r="C1353" t="str">
            <v>TORM GERD</v>
          </cell>
        </row>
        <row r="1354">
          <cell r="B1354">
            <v>9241803</v>
          </cell>
          <cell r="C1354" t="str">
            <v>CIELO DI ROMA</v>
          </cell>
        </row>
        <row r="1355">
          <cell r="B1355">
            <v>9241827</v>
          </cell>
          <cell r="C1355" t="str">
            <v>OCEAN GLADIATOR</v>
          </cell>
        </row>
        <row r="1356">
          <cell r="B1356">
            <v>9242156</v>
          </cell>
          <cell r="C1356" t="str">
            <v>CEYLON</v>
          </cell>
        </row>
        <row r="1357">
          <cell r="B1357">
            <v>9242338</v>
          </cell>
          <cell r="C1357" t="str">
            <v>MTM MUMBAI</v>
          </cell>
        </row>
        <row r="1358">
          <cell r="B1358">
            <v>9246449</v>
          </cell>
          <cell r="C1358" t="str">
            <v>PORT MOODY</v>
          </cell>
        </row>
        <row r="1359">
          <cell r="B1359">
            <v>9246451</v>
          </cell>
          <cell r="C1359" t="str">
            <v>PORT UNION</v>
          </cell>
        </row>
        <row r="1360">
          <cell r="B1360">
            <v>9246451</v>
          </cell>
          <cell r="C1360" t="str">
            <v>ST GEORGE</v>
          </cell>
        </row>
        <row r="1361">
          <cell r="B1361">
            <v>9246475</v>
          </cell>
          <cell r="C1361" t="str">
            <v>PORT SAID</v>
          </cell>
        </row>
        <row r="1362">
          <cell r="B1362">
            <v>9246798</v>
          </cell>
          <cell r="C1362" t="str">
            <v>TORM MARY</v>
          </cell>
        </row>
        <row r="1363">
          <cell r="B1363">
            <v>9246803</v>
          </cell>
          <cell r="C1363" t="str">
            <v>TORM VITA</v>
          </cell>
        </row>
        <row r="1364">
          <cell r="B1364">
            <v>9247065</v>
          </cell>
          <cell r="C1364" t="str">
            <v>BORAQ</v>
          </cell>
        </row>
        <row r="1365">
          <cell r="B1365">
            <v>9247508</v>
          </cell>
          <cell r="C1365" t="str">
            <v>HANS SCHOLL</v>
          </cell>
        </row>
        <row r="1366">
          <cell r="B1366">
            <v>9250153</v>
          </cell>
          <cell r="C1366" t="str">
            <v>ANTEA</v>
          </cell>
        </row>
        <row r="1367">
          <cell r="B1367">
            <v>9250488</v>
          </cell>
          <cell r="C1367" t="str">
            <v>TORM THYRA</v>
          </cell>
        </row>
        <row r="1368">
          <cell r="B1368">
            <v>9250490</v>
          </cell>
          <cell r="C1368" t="str">
            <v>TORM FREYA</v>
          </cell>
        </row>
        <row r="1369">
          <cell r="B1369">
            <v>9251028</v>
          </cell>
          <cell r="C1369" t="str">
            <v>AMAZON (Clean)</v>
          </cell>
        </row>
        <row r="1370">
          <cell r="B1370">
            <v>9251028</v>
          </cell>
          <cell r="C1370" t="str">
            <v>TORM AMAZON</v>
          </cell>
        </row>
        <row r="1371">
          <cell r="B1371">
            <v>9251286</v>
          </cell>
          <cell r="C1371" t="str">
            <v>DUKHAN</v>
          </cell>
        </row>
        <row r="1372">
          <cell r="B1372">
            <v>9251456</v>
          </cell>
          <cell r="C1372" t="str">
            <v>PORT STEWART</v>
          </cell>
        </row>
        <row r="1373">
          <cell r="B1373">
            <v>9251559</v>
          </cell>
          <cell r="C1373" t="str">
            <v>VALLERMOSA</v>
          </cell>
        </row>
        <row r="1374">
          <cell r="B1374">
            <v>9251664</v>
          </cell>
          <cell r="C1374" t="str">
            <v>SEYCHELLES PRIDE</v>
          </cell>
        </row>
        <row r="1375">
          <cell r="B1375">
            <v>9252060</v>
          </cell>
          <cell r="C1375" t="str">
            <v>ALPINE STEALTH</v>
          </cell>
        </row>
        <row r="1376">
          <cell r="B1376">
            <v>9252072</v>
          </cell>
          <cell r="C1376" t="str">
            <v>NAVIG8 STEALTH</v>
          </cell>
        </row>
        <row r="1377">
          <cell r="B1377">
            <v>9252436</v>
          </cell>
          <cell r="C1377" t="str">
            <v>STENA CONQUEST</v>
          </cell>
        </row>
        <row r="1378">
          <cell r="B1378">
            <v>9252448</v>
          </cell>
          <cell r="C1378" t="str">
            <v>STENA CONQUEROR</v>
          </cell>
        </row>
        <row r="1379">
          <cell r="B1379">
            <v>9252943</v>
          </cell>
          <cell r="C1379" t="str">
            <v>ELAN VITAL</v>
          </cell>
        </row>
        <row r="1380">
          <cell r="B1380">
            <v>9252943</v>
          </cell>
          <cell r="C1380" t="str">
            <v>MILTIADIS M</v>
          </cell>
        </row>
        <row r="1381">
          <cell r="B1381">
            <v>9252955</v>
          </cell>
          <cell r="C1381" t="str">
            <v>ARIEL</v>
          </cell>
        </row>
        <row r="1382">
          <cell r="B1382">
            <v>9253129</v>
          </cell>
          <cell r="C1382" t="str">
            <v>BENTLEY I</v>
          </cell>
        </row>
        <row r="1383">
          <cell r="B1383">
            <v>9253246</v>
          </cell>
          <cell r="C1383" t="str">
            <v>KOLKA</v>
          </cell>
        </row>
        <row r="1384">
          <cell r="B1384">
            <v>9254070</v>
          </cell>
          <cell r="C1384" t="str">
            <v>TORM ROSETTA</v>
          </cell>
        </row>
        <row r="1385">
          <cell r="B1385">
            <v>9254240</v>
          </cell>
          <cell r="C1385" t="str">
            <v>TORM MOSELLE</v>
          </cell>
        </row>
        <row r="1386">
          <cell r="B1386">
            <v>9254927</v>
          </cell>
          <cell r="C1386" t="str">
            <v>UACC IBN AL ATHEER</v>
          </cell>
        </row>
        <row r="1387">
          <cell r="B1387">
            <v>9254939</v>
          </cell>
          <cell r="C1387" t="str">
            <v>UACC AL MEDINA</v>
          </cell>
        </row>
        <row r="1388">
          <cell r="B1388">
            <v>9255517</v>
          </cell>
          <cell r="C1388" t="str">
            <v>SEYCHELLES PIONEER</v>
          </cell>
        </row>
        <row r="1389">
          <cell r="B1389">
            <v>9256298</v>
          </cell>
          <cell r="C1389" t="str">
            <v>MAERSK KALEA</v>
          </cell>
        </row>
        <row r="1390">
          <cell r="B1390">
            <v>9256298</v>
          </cell>
          <cell r="C1390" t="str">
            <v>MERIOM PRIDE</v>
          </cell>
        </row>
        <row r="1391">
          <cell r="B1391">
            <v>9256626</v>
          </cell>
          <cell r="C1391" t="str">
            <v>OTTAWA</v>
          </cell>
        </row>
        <row r="1392">
          <cell r="B1392">
            <v>9256652</v>
          </cell>
          <cell r="C1392" t="str">
            <v>ADOUR</v>
          </cell>
        </row>
        <row r="1393">
          <cell r="B1393">
            <v>9256901</v>
          </cell>
          <cell r="C1393" t="str">
            <v>ANICHKOV BRIDGE</v>
          </cell>
        </row>
        <row r="1394">
          <cell r="B1394">
            <v>9256925</v>
          </cell>
          <cell r="C1394" t="str">
            <v>NARODNY BRIDGE</v>
          </cell>
        </row>
        <row r="1395">
          <cell r="B1395">
            <v>9257711</v>
          </cell>
          <cell r="C1395" t="str">
            <v>PRO DIAMOND</v>
          </cell>
        </row>
        <row r="1396">
          <cell r="B1396">
            <v>9258026</v>
          </cell>
          <cell r="C1396" t="str">
            <v>ELAND</v>
          </cell>
        </row>
        <row r="1397">
          <cell r="B1397">
            <v>9258595</v>
          </cell>
          <cell r="C1397" t="str">
            <v>STENA CONCERT</v>
          </cell>
        </row>
        <row r="1398">
          <cell r="B1398">
            <v>9258600</v>
          </cell>
          <cell r="C1398" t="str">
            <v>GENMAR CONCORD</v>
          </cell>
        </row>
        <row r="1399">
          <cell r="B1399">
            <v>9258600</v>
          </cell>
          <cell r="C1399" t="str">
            <v>STENA CONCORD</v>
          </cell>
        </row>
        <row r="1400">
          <cell r="B1400">
            <v>9258612</v>
          </cell>
          <cell r="C1400" t="str">
            <v>STENA CONSUL</v>
          </cell>
        </row>
        <row r="1401">
          <cell r="B1401">
            <v>9258674</v>
          </cell>
          <cell r="C1401" t="str">
            <v>IOANNIS P</v>
          </cell>
        </row>
        <row r="1402">
          <cell r="B1402">
            <v>9258674</v>
          </cell>
          <cell r="C1402" t="str">
            <v>SEA FAITH</v>
          </cell>
        </row>
        <row r="1403">
          <cell r="B1403">
            <v>9258686</v>
          </cell>
          <cell r="C1403" t="str">
            <v>JAG PANKHI</v>
          </cell>
        </row>
        <row r="1404">
          <cell r="B1404">
            <v>9259264</v>
          </cell>
          <cell r="C1404" t="str">
            <v>SANMAR SONGBIRD</v>
          </cell>
        </row>
        <row r="1405">
          <cell r="B1405">
            <v>9259915</v>
          </cell>
          <cell r="C1405" t="str">
            <v>AZAHAR</v>
          </cell>
        </row>
        <row r="1406">
          <cell r="B1406">
            <v>9260029</v>
          </cell>
          <cell r="C1406" t="str">
            <v>BALTIC CHAMPION</v>
          </cell>
        </row>
        <row r="1407">
          <cell r="B1407">
            <v>9260043</v>
          </cell>
          <cell r="C1407" t="str">
            <v>HIOTISSA</v>
          </cell>
        </row>
        <row r="1408">
          <cell r="B1408">
            <v>9260055</v>
          </cell>
          <cell r="C1408" t="str">
            <v>CAPE BON</v>
          </cell>
        </row>
        <row r="1409">
          <cell r="B1409">
            <v>9260067</v>
          </cell>
          <cell r="C1409" t="str">
            <v>CAPE BIRD</v>
          </cell>
        </row>
        <row r="1410">
          <cell r="B1410">
            <v>9260081</v>
          </cell>
          <cell r="C1410" t="str">
            <v>MOUNT OLYMPUS</v>
          </cell>
        </row>
        <row r="1411">
          <cell r="B1411">
            <v>9260263</v>
          </cell>
          <cell r="C1411" t="str">
            <v>SW JULIA I</v>
          </cell>
        </row>
        <row r="1412">
          <cell r="B1412">
            <v>9260263</v>
          </cell>
          <cell r="C1412" t="str">
            <v>CAPE BILLE</v>
          </cell>
        </row>
        <row r="1413">
          <cell r="B1413">
            <v>9260275</v>
          </cell>
          <cell r="C1413" t="str">
            <v>CAPE BRUNY</v>
          </cell>
        </row>
        <row r="1414">
          <cell r="B1414">
            <v>9260275</v>
          </cell>
          <cell r="C1414" t="str">
            <v>SW MONACO I</v>
          </cell>
        </row>
        <row r="1415">
          <cell r="B1415">
            <v>9261657</v>
          </cell>
          <cell r="C1415" t="str">
            <v>AMALIENBORG</v>
          </cell>
        </row>
        <row r="1416">
          <cell r="B1416">
            <v>9262091</v>
          </cell>
          <cell r="C1416" t="str">
            <v>TORM CAROLINE</v>
          </cell>
        </row>
        <row r="1417">
          <cell r="B1417">
            <v>9262912</v>
          </cell>
          <cell r="C1417" t="str">
            <v>UNDINE</v>
          </cell>
        </row>
        <row r="1418">
          <cell r="B1418">
            <v>9263174</v>
          </cell>
          <cell r="C1418" t="str">
            <v>MOUNT MCKINNEY</v>
          </cell>
        </row>
        <row r="1419">
          <cell r="B1419">
            <v>9263198</v>
          </cell>
          <cell r="C1419" t="str">
            <v>MOUNT ROBSON</v>
          </cell>
        </row>
        <row r="1420">
          <cell r="B1420">
            <v>9263203</v>
          </cell>
          <cell r="C1420" t="str">
            <v>MOUNT ADAMELLO</v>
          </cell>
        </row>
        <row r="1421">
          <cell r="B1421">
            <v>9263693</v>
          </cell>
          <cell r="C1421" t="str">
            <v>TORM CAMILLA</v>
          </cell>
        </row>
        <row r="1422">
          <cell r="B1422">
            <v>9263708</v>
          </cell>
          <cell r="C1422" t="str">
            <v>TORM CARINA</v>
          </cell>
        </row>
        <row r="1423">
          <cell r="B1423">
            <v>9263916</v>
          </cell>
          <cell r="C1423" t="str">
            <v>BAIZO</v>
          </cell>
        </row>
        <row r="1424">
          <cell r="B1424">
            <v>9263916</v>
          </cell>
          <cell r="C1424" t="str">
            <v>KIBAZ</v>
          </cell>
        </row>
        <row r="1425">
          <cell r="B1425">
            <v>9264271</v>
          </cell>
          <cell r="C1425" t="str">
            <v>CAPE BRADLEY</v>
          </cell>
        </row>
        <row r="1426">
          <cell r="B1426">
            <v>9264283</v>
          </cell>
          <cell r="C1426" t="str">
            <v>CAPE BACTON</v>
          </cell>
        </row>
        <row r="1427">
          <cell r="B1427">
            <v>9265689</v>
          </cell>
          <cell r="C1427" t="str">
            <v>BITU EXPRESS</v>
          </cell>
        </row>
        <row r="1428">
          <cell r="B1428">
            <v>9265861</v>
          </cell>
          <cell r="C1428" t="str">
            <v>OVERSEAS ALCESMAR</v>
          </cell>
        </row>
        <row r="1429">
          <cell r="B1429">
            <v>9265873</v>
          </cell>
          <cell r="C1429" t="str">
            <v>SEAWAYS ALCMAR</v>
          </cell>
        </row>
        <row r="1430">
          <cell r="B1430">
            <v>9265873</v>
          </cell>
          <cell r="C1430" t="str">
            <v>OVERSEAS ALCMAR</v>
          </cell>
        </row>
        <row r="1431">
          <cell r="B1431">
            <v>9266762</v>
          </cell>
          <cell r="C1431" t="str">
            <v>FORMOSA FALCON</v>
          </cell>
        </row>
        <row r="1432">
          <cell r="B1432">
            <v>9267027</v>
          </cell>
          <cell r="C1432" t="str">
            <v>KING EMERALD</v>
          </cell>
        </row>
        <row r="1433">
          <cell r="B1433">
            <v>9267027</v>
          </cell>
          <cell r="C1433" t="str">
            <v>MERIOM BREEZE</v>
          </cell>
        </row>
        <row r="1434">
          <cell r="B1434">
            <v>9267132</v>
          </cell>
          <cell r="C1434" t="str">
            <v>FOTINI LADY</v>
          </cell>
        </row>
        <row r="1435">
          <cell r="B1435">
            <v>9268241</v>
          </cell>
          <cell r="C1435" t="str">
            <v>WILLY</v>
          </cell>
        </row>
        <row r="1436">
          <cell r="B1436">
            <v>9269245</v>
          </cell>
          <cell r="C1436" t="str">
            <v>BW CLYDE</v>
          </cell>
        </row>
        <row r="1437">
          <cell r="B1437">
            <v>9269257</v>
          </cell>
          <cell r="C1437" t="str">
            <v>BW LARA</v>
          </cell>
        </row>
        <row r="1438">
          <cell r="B1438">
            <v>9269257</v>
          </cell>
          <cell r="C1438" t="str">
            <v>FORTUNE</v>
          </cell>
        </row>
        <row r="1439">
          <cell r="B1439">
            <v>9270749</v>
          </cell>
          <cell r="C1439" t="str">
            <v>JAG PRABHA</v>
          </cell>
        </row>
        <row r="1440">
          <cell r="B1440">
            <v>9271236</v>
          </cell>
          <cell r="C1440" t="str">
            <v>ELUX LUCIS</v>
          </cell>
        </row>
        <row r="1441">
          <cell r="B1441">
            <v>9271834</v>
          </cell>
          <cell r="C1441" t="str">
            <v>OVERSEAS ANTIGMAR</v>
          </cell>
        </row>
        <row r="1442">
          <cell r="B1442">
            <v>9271951</v>
          </cell>
          <cell r="C1442" t="str">
            <v>ARDMORE SEAMASTER</v>
          </cell>
        </row>
        <row r="1443">
          <cell r="B1443">
            <v>9272199</v>
          </cell>
          <cell r="C1443" t="str">
            <v>STENA CONTEST</v>
          </cell>
        </row>
        <row r="1444">
          <cell r="B1444">
            <v>9272204</v>
          </cell>
          <cell r="C1444" t="str">
            <v>CONCEPT</v>
          </cell>
        </row>
        <row r="1445">
          <cell r="B1445">
            <v>9272395</v>
          </cell>
          <cell r="C1445" t="str">
            <v>UACC SOUND</v>
          </cell>
        </row>
        <row r="1446">
          <cell r="B1446">
            <v>9272931</v>
          </cell>
          <cell r="C1446" t="str">
            <v>HIGH ENDEAVOUR</v>
          </cell>
        </row>
        <row r="1447">
          <cell r="B1447">
            <v>9273088</v>
          </cell>
          <cell r="C1447" t="str">
            <v>OKYROE</v>
          </cell>
        </row>
        <row r="1448">
          <cell r="B1448">
            <v>9273351</v>
          </cell>
          <cell r="C1448" t="str">
            <v>ETERNAL SUNSHINE</v>
          </cell>
        </row>
        <row r="1449">
          <cell r="B1449">
            <v>9273351</v>
          </cell>
          <cell r="C1449" t="str">
            <v>PIONEER SUNSHINE</v>
          </cell>
        </row>
        <row r="1450">
          <cell r="B1450">
            <v>9273636</v>
          </cell>
          <cell r="C1450" t="str">
            <v>OVERSEAS ATALMAR</v>
          </cell>
        </row>
        <row r="1451">
          <cell r="B1451">
            <v>9273650</v>
          </cell>
          <cell r="C1451" t="str">
            <v>ENDEAVOUR</v>
          </cell>
        </row>
        <row r="1452">
          <cell r="B1452">
            <v>9274628</v>
          </cell>
          <cell r="C1452" t="str">
            <v>BRO ERIN</v>
          </cell>
        </row>
        <row r="1453">
          <cell r="B1453">
            <v>9274628</v>
          </cell>
          <cell r="C1453" t="str">
            <v>MAERSK ERIN</v>
          </cell>
        </row>
        <row r="1454">
          <cell r="B1454">
            <v>9274630</v>
          </cell>
          <cell r="C1454" t="str">
            <v>BRO EDGAR</v>
          </cell>
        </row>
        <row r="1455">
          <cell r="B1455">
            <v>9274630</v>
          </cell>
          <cell r="C1455" t="str">
            <v>MAERSK EDGAR</v>
          </cell>
        </row>
        <row r="1456">
          <cell r="B1456">
            <v>9274642</v>
          </cell>
          <cell r="C1456" t="str">
            <v>MAERSK ETIENNE</v>
          </cell>
        </row>
        <row r="1457">
          <cell r="B1457">
            <v>9274654</v>
          </cell>
          <cell r="C1457" t="str">
            <v>BRO EDWARD</v>
          </cell>
        </row>
        <row r="1458">
          <cell r="B1458">
            <v>9274654</v>
          </cell>
          <cell r="C1458" t="str">
            <v>MAERSK EDWARD</v>
          </cell>
        </row>
        <row r="1459">
          <cell r="B1459">
            <v>9274666</v>
          </cell>
          <cell r="C1459" t="str">
            <v>FUREVIK</v>
          </cell>
        </row>
        <row r="1460">
          <cell r="B1460">
            <v>9274678</v>
          </cell>
          <cell r="C1460" t="str">
            <v>MAERSK ELLIOT</v>
          </cell>
        </row>
        <row r="1461">
          <cell r="B1461">
            <v>9275763</v>
          </cell>
          <cell r="C1461" t="str">
            <v>FREIGHT MARGIE</v>
          </cell>
        </row>
        <row r="1462">
          <cell r="B1462">
            <v>9276004</v>
          </cell>
          <cell r="C1462" t="str">
            <v>CAPE BAULD</v>
          </cell>
        </row>
        <row r="1463">
          <cell r="B1463">
            <v>9276004</v>
          </cell>
          <cell r="C1463" t="str">
            <v>MARE CARIBBEAN</v>
          </cell>
        </row>
        <row r="1464">
          <cell r="B1464">
            <v>9277723</v>
          </cell>
          <cell r="C1464" t="str">
            <v>TORM ESTRID</v>
          </cell>
        </row>
        <row r="1465">
          <cell r="B1465">
            <v>9277735</v>
          </cell>
          <cell r="C1465" t="str">
            <v>ANNA VICTORIA</v>
          </cell>
        </row>
        <row r="1466">
          <cell r="B1466">
            <v>9277747</v>
          </cell>
          <cell r="C1466" t="str">
            <v>VENUS R</v>
          </cell>
        </row>
        <row r="1467">
          <cell r="B1467">
            <v>9277759</v>
          </cell>
          <cell r="C1467" t="str">
            <v>N.MARS</v>
          </cell>
        </row>
        <row r="1468">
          <cell r="B1468">
            <v>9277759</v>
          </cell>
          <cell r="C1468" t="str">
            <v>N MARS</v>
          </cell>
        </row>
        <row r="1469">
          <cell r="B1469">
            <v>9277761</v>
          </cell>
          <cell r="C1469" t="str">
            <v>MERKUR O</v>
          </cell>
        </row>
        <row r="1470">
          <cell r="B1470">
            <v>9277761</v>
          </cell>
          <cell r="C1470" t="str">
            <v>NORDMERKUR</v>
          </cell>
        </row>
        <row r="1471">
          <cell r="B1471">
            <v>9277785</v>
          </cell>
          <cell r="C1471" t="str">
            <v>TORM EMILIE</v>
          </cell>
        </row>
        <row r="1472">
          <cell r="B1472">
            <v>9277797</v>
          </cell>
          <cell r="C1472" t="str">
            <v>TORM ISMINI</v>
          </cell>
        </row>
        <row r="1473">
          <cell r="B1473">
            <v>9278064</v>
          </cell>
          <cell r="C1473" t="str">
            <v>ENERGY PROTECTOR</v>
          </cell>
        </row>
        <row r="1474">
          <cell r="B1474">
            <v>9278492</v>
          </cell>
          <cell r="C1474" t="str">
            <v>JUTUL</v>
          </cell>
        </row>
        <row r="1475">
          <cell r="B1475">
            <v>9278507</v>
          </cell>
          <cell r="C1475" t="str">
            <v>STAVANGER BREEZE</v>
          </cell>
        </row>
        <row r="1476">
          <cell r="B1476">
            <v>9278519</v>
          </cell>
          <cell r="C1476" t="str">
            <v>FREJA ATLANTIC</v>
          </cell>
        </row>
        <row r="1477">
          <cell r="B1477">
            <v>9278686</v>
          </cell>
          <cell r="C1477" t="str">
            <v>E. PIONEER</v>
          </cell>
        </row>
        <row r="1478">
          <cell r="B1478">
            <v>9278686</v>
          </cell>
          <cell r="C1478" t="str">
            <v>LYRA PIONEER</v>
          </cell>
        </row>
        <row r="1479">
          <cell r="B1479">
            <v>9279719</v>
          </cell>
          <cell r="C1479" t="str">
            <v>AVONDEN</v>
          </cell>
        </row>
        <row r="1480">
          <cell r="B1480">
            <v>9279719</v>
          </cell>
          <cell r="C1480" t="str">
            <v>KUDU</v>
          </cell>
        </row>
        <row r="1481">
          <cell r="B1481">
            <v>9279719</v>
          </cell>
          <cell r="C1481" t="str">
            <v>SEA HELIOS</v>
          </cell>
        </row>
        <row r="1482">
          <cell r="B1482">
            <v>9279721</v>
          </cell>
          <cell r="C1482" t="str">
            <v>HIGH TRUST</v>
          </cell>
        </row>
        <row r="1483">
          <cell r="B1483">
            <v>9279757</v>
          </cell>
          <cell r="C1483" t="str">
            <v>RUBY EXPRESS</v>
          </cell>
        </row>
        <row r="1484">
          <cell r="B1484">
            <v>9280586</v>
          </cell>
          <cell r="C1484" t="str">
            <v>ABRAM SCHULTE</v>
          </cell>
        </row>
        <row r="1485">
          <cell r="B1485">
            <v>9281920</v>
          </cell>
          <cell r="C1485" t="str">
            <v>ENERGY PIONEER</v>
          </cell>
        </row>
        <row r="1486">
          <cell r="B1486">
            <v>9281920</v>
          </cell>
          <cell r="C1486" t="str">
            <v>LINCOLN</v>
          </cell>
        </row>
        <row r="1487">
          <cell r="B1487">
            <v>9282510</v>
          </cell>
          <cell r="C1487" t="str">
            <v>ELIXIR</v>
          </cell>
        </row>
        <row r="1488">
          <cell r="B1488">
            <v>9282522</v>
          </cell>
          <cell r="C1488" t="str">
            <v>HIGH POWER</v>
          </cell>
        </row>
        <row r="1489">
          <cell r="B1489">
            <v>9282558</v>
          </cell>
          <cell r="C1489" t="str">
            <v>HIGH PRIORITY</v>
          </cell>
        </row>
        <row r="1490">
          <cell r="B1490">
            <v>9283679</v>
          </cell>
          <cell r="C1490" t="str">
            <v>RES COGITANS</v>
          </cell>
        </row>
        <row r="1491">
          <cell r="B1491">
            <v>9283722</v>
          </cell>
          <cell r="C1491" t="str">
            <v>SPIRIT</v>
          </cell>
        </row>
        <row r="1492">
          <cell r="B1492">
            <v>9283734</v>
          </cell>
          <cell r="C1492" t="str">
            <v>TULA</v>
          </cell>
        </row>
        <row r="1493">
          <cell r="B1493">
            <v>9284726</v>
          </cell>
          <cell r="C1493" t="str">
            <v>SHANDONG WEIHE</v>
          </cell>
        </row>
        <row r="1494">
          <cell r="B1494">
            <v>9284726</v>
          </cell>
          <cell r="C1494" t="str">
            <v>STAVANGER EAGLE</v>
          </cell>
        </row>
        <row r="1495">
          <cell r="B1495">
            <v>9284817</v>
          </cell>
          <cell r="C1495" t="str">
            <v>ORIENTAL EMERALD</v>
          </cell>
        </row>
        <row r="1496">
          <cell r="B1496">
            <v>9285706</v>
          </cell>
          <cell r="C1496" t="str">
            <v>BRITISH TENACITY</v>
          </cell>
        </row>
        <row r="1497">
          <cell r="B1497">
            <v>9285847</v>
          </cell>
          <cell r="C1497" t="str">
            <v>TORINIA</v>
          </cell>
        </row>
        <row r="1498">
          <cell r="B1498">
            <v>9286061</v>
          </cell>
          <cell r="C1498" t="str">
            <v>OLIPHANT</v>
          </cell>
        </row>
        <row r="1499">
          <cell r="B1499">
            <v>9286073</v>
          </cell>
          <cell r="C1499" t="str">
            <v>ADVENTURE</v>
          </cell>
        </row>
        <row r="1500">
          <cell r="B1500">
            <v>9288021</v>
          </cell>
          <cell r="C1500" t="str">
            <v>TORM HELVIG</v>
          </cell>
        </row>
        <row r="1501">
          <cell r="B1501">
            <v>9288289</v>
          </cell>
          <cell r="C1501" t="str">
            <v>HIGH HARMONY</v>
          </cell>
        </row>
        <row r="1502">
          <cell r="B1502">
            <v>9288758</v>
          </cell>
          <cell r="C1502" t="str">
            <v>BRITISH INTEGRITY</v>
          </cell>
        </row>
        <row r="1503">
          <cell r="B1503">
            <v>9288796</v>
          </cell>
          <cell r="C1503" t="str">
            <v>LUCKY LADY</v>
          </cell>
        </row>
        <row r="1504">
          <cell r="B1504">
            <v>9288849</v>
          </cell>
          <cell r="C1504" t="str">
            <v>BRITISH TRANQUILITY</v>
          </cell>
        </row>
        <row r="1505">
          <cell r="B1505">
            <v>9288928</v>
          </cell>
          <cell r="C1505" t="str">
            <v>CAPE BEALE</v>
          </cell>
        </row>
        <row r="1506">
          <cell r="B1506">
            <v>9289518</v>
          </cell>
          <cell r="C1506" t="str">
            <v>AJAX</v>
          </cell>
        </row>
        <row r="1507">
          <cell r="B1507">
            <v>9289532</v>
          </cell>
          <cell r="C1507" t="str">
            <v>APOLLON</v>
          </cell>
        </row>
        <row r="1508">
          <cell r="B1508">
            <v>9289752</v>
          </cell>
          <cell r="C1508" t="str">
            <v>RIVER SHINER</v>
          </cell>
        </row>
        <row r="1509">
          <cell r="B1509">
            <v>9289776</v>
          </cell>
          <cell r="C1509" t="str">
            <v>EMERALD SHINER</v>
          </cell>
        </row>
        <row r="1510">
          <cell r="B1510">
            <v>9289788</v>
          </cell>
          <cell r="C1510" t="str">
            <v>ADVANCE II</v>
          </cell>
        </row>
        <row r="1511">
          <cell r="B1511">
            <v>9290579</v>
          </cell>
          <cell r="C1511" t="str">
            <v>TORM RAGNHILD</v>
          </cell>
        </row>
        <row r="1512">
          <cell r="B1512">
            <v>9290608</v>
          </cell>
          <cell r="C1512" t="str">
            <v>EBONY POINT</v>
          </cell>
        </row>
        <row r="1513">
          <cell r="B1513">
            <v>9290646</v>
          </cell>
          <cell r="C1513" t="str">
            <v>TORM KANSAS</v>
          </cell>
        </row>
        <row r="1514">
          <cell r="B1514">
            <v>9290658</v>
          </cell>
          <cell r="C1514" t="str">
            <v>TORM REPUBLICAN</v>
          </cell>
        </row>
        <row r="1515">
          <cell r="B1515">
            <v>9290660</v>
          </cell>
          <cell r="C1515" t="str">
            <v>TORM PLATTE</v>
          </cell>
        </row>
        <row r="1516">
          <cell r="B1516">
            <v>9292034</v>
          </cell>
          <cell r="C1516" t="str">
            <v>TOWER BRIDGE</v>
          </cell>
        </row>
        <row r="1517">
          <cell r="B1517">
            <v>9292058</v>
          </cell>
          <cell r="C1517" t="str">
            <v>TEATRALNY BRIDGE</v>
          </cell>
        </row>
        <row r="1518">
          <cell r="B1518">
            <v>9292060</v>
          </cell>
          <cell r="C1518" t="str">
            <v>TAVRICHESKY BRIDGE</v>
          </cell>
        </row>
        <row r="1519">
          <cell r="B1519">
            <v>9292357</v>
          </cell>
          <cell r="C1519" t="str">
            <v>HIGH PROSPERITY</v>
          </cell>
        </row>
        <row r="1520">
          <cell r="B1520">
            <v>9292620</v>
          </cell>
          <cell r="C1520" t="str">
            <v>AFRODITE</v>
          </cell>
        </row>
        <row r="1521">
          <cell r="B1521">
            <v>9292967</v>
          </cell>
          <cell r="C1521" t="str">
            <v>ARIADNE</v>
          </cell>
        </row>
        <row r="1522">
          <cell r="B1522">
            <v>9293961</v>
          </cell>
          <cell r="C1522" t="str">
            <v>FUTURA</v>
          </cell>
        </row>
        <row r="1523">
          <cell r="B1523">
            <v>9294123</v>
          </cell>
          <cell r="C1523" t="str">
            <v>PRINCE I</v>
          </cell>
        </row>
        <row r="1524">
          <cell r="B1524">
            <v>9295086</v>
          </cell>
          <cell r="C1524" t="str">
            <v>TORM SOFIA</v>
          </cell>
        </row>
        <row r="1525">
          <cell r="B1525">
            <v>9295311</v>
          </cell>
          <cell r="C1525" t="str">
            <v>VALLE DI CORDOBA</v>
          </cell>
        </row>
        <row r="1526">
          <cell r="B1526">
            <v>9295323</v>
          </cell>
          <cell r="C1526" t="str">
            <v>TORM SAONE</v>
          </cell>
        </row>
        <row r="1527">
          <cell r="B1527">
            <v>9296119</v>
          </cell>
          <cell r="C1527" t="str">
            <v>CAPE BEIRA</v>
          </cell>
        </row>
        <row r="1528">
          <cell r="B1528">
            <v>9296585</v>
          </cell>
          <cell r="C1528" t="str">
            <v>HIGH CONSENSUS</v>
          </cell>
        </row>
        <row r="1529">
          <cell r="B1529">
            <v>9298181</v>
          </cell>
          <cell r="C1529" t="str">
            <v>SEYCHELLES PROGRESS</v>
          </cell>
        </row>
        <row r="1530">
          <cell r="B1530">
            <v>9298296</v>
          </cell>
          <cell r="C1530" t="str">
            <v>NEW CHAMPION</v>
          </cell>
        </row>
        <row r="1531">
          <cell r="B1531">
            <v>9298492</v>
          </cell>
          <cell r="C1531" t="str">
            <v>NORTHERN OCEAN</v>
          </cell>
        </row>
        <row r="1532">
          <cell r="B1532">
            <v>9298818</v>
          </cell>
          <cell r="C1532" t="str">
            <v>MAERSK RADIANT</v>
          </cell>
        </row>
        <row r="1533">
          <cell r="B1533">
            <v>9299135</v>
          </cell>
          <cell r="C1533" t="str">
            <v>STENA PROVENCE</v>
          </cell>
        </row>
        <row r="1534">
          <cell r="B1534">
            <v>9299159</v>
          </cell>
          <cell r="C1534" t="str">
            <v>STENA PERFORMANCE</v>
          </cell>
        </row>
        <row r="1535">
          <cell r="B1535">
            <v>9299343</v>
          </cell>
          <cell r="C1535" t="str">
            <v>TORM MARGRETHE</v>
          </cell>
        </row>
        <row r="1536">
          <cell r="B1536">
            <v>9299355</v>
          </cell>
          <cell r="C1536" t="str">
            <v>TORM MARIE</v>
          </cell>
        </row>
        <row r="1537">
          <cell r="B1537">
            <v>9299410</v>
          </cell>
          <cell r="C1537" t="str">
            <v>MERIOM WAVE</v>
          </cell>
        </row>
        <row r="1538">
          <cell r="B1538">
            <v>9299422</v>
          </cell>
          <cell r="C1538" t="str">
            <v>MAERSK BERING</v>
          </cell>
        </row>
        <row r="1539">
          <cell r="B1539">
            <v>9299862</v>
          </cell>
          <cell r="C1539" t="str">
            <v>BALTIC ADVANCE</v>
          </cell>
        </row>
        <row r="1540">
          <cell r="B1540">
            <v>9301287</v>
          </cell>
          <cell r="C1540" t="str">
            <v>HISTRIA PERLA</v>
          </cell>
        </row>
        <row r="1541">
          <cell r="B1541">
            <v>9301299</v>
          </cell>
          <cell r="C1541" t="str">
            <v>HISTRIA CORAL</v>
          </cell>
        </row>
        <row r="1542">
          <cell r="B1542">
            <v>9301885</v>
          </cell>
          <cell r="C1542" t="str">
            <v>MARIA M</v>
          </cell>
        </row>
        <row r="1543">
          <cell r="B1543">
            <v>9301897</v>
          </cell>
          <cell r="C1543" t="str">
            <v>MARVEA</v>
          </cell>
        </row>
        <row r="1544">
          <cell r="B1544">
            <v>9301902</v>
          </cell>
          <cell r="C1544" t="str">
            <v>FALCON NOSTOS</v>
          </cell>
        </row>
        <row r="1545">
          <cell r="B1545">
            <v>9301914</v>
          </cell>
          <cell r="C1545" t="str">
            <v>TORM LOKE</v>
          </cell>
        </row>
        <row r="1546">
          <cell r="B1546">
            <v>9302671</v>
          </cell>
          <cell r="C1546" t="str">
            <v>CAPE BRASILIA</v>
          </cell>
        </row>
        <row r="1547">
          <cell r="B1547">
            <v>9302683</v>
          </cell>
          <cell r="C1547" t="str">
            <v>CAPE BILBAO</v>
          </cell>
        </row>
        <row r="1548">
          <cell r="B1548">
            <v>9304588</v>
          </cell>
          <cell r="C1548" t="str">
            <v>NJORD THYRA</v>
          </cell>
        </row>
        <row r="1549">
          <cell r="B1549">
            <v>9304588</v>
          </cell>
          <cell r="C1549" t="str">
            <v>ST MICHAELIS</v>
          </cell>
        </row>
        <row r="1550">
          <cell r="B1550">
            <v>9304588</v>
          </cell>
          <cell r="C1550" t="str">
            <v>TORM RESILIENCE</v>
          </cell>
        </row>
        <row r="1551">
          <cell r="B1551">
            <v>9304590</v>
          </cell>
          <cell r="C1551" t="str">
            <v>TORM ERIC</v>
          </cell>
        </row>
        <row r="1552">
          <cell r="B1552">
            <v>9305180</v>
          </cell>
          <cell r="C1552" t="str">
            <v>MAERSK NEWPORT</v>
          </cell>
        </row>
        <row r="1553">
          <cell r="B1553">
            <v>9306457</v>
          </cell>
          <cell r="C1553" t="str">
            <v>NEVESKA LADY</v>
          </cell>
        </row>
        <row r="1554">
          <cell r="B1554">
            <v>9306627</v>
          </cell>
          <cell r="C1554" t="str">
            <v>LR ALDEBARAN</v>
          </cell>
        </row>
        <row r="1555">
          <cell r="B1555">
            <v>9306665</v>
          </cell>
          <cell r="C1555" t="str">
            <v>OCEAN SPIRIT</v>
          </cell>
        </row>
        <row r="1556">
          <cell r="B1556">
            <v>9306940</v>
          </cell>
          <cell r="C1556" t="str">
            <v>ROSA MAERSK</v>
          </cell>
        </row>
        <row r="1557">
          <cell r="B1557">
            <v>9307085</v>
          </cell>
          <cell r="C1557" t="str">
            <v>UNITED AMBASSADOR</v>
          </cell>
        </row>
        <row r="1558">
          <cell r="B1558">
            <v>9307815</v>
          </cell>
          <cell r="C1558" t="str">
            <v>ARCTIC BRIDGE</v>
          </cell>
        </row>
        <row r="1559">
          <cell r="B1559">
            <v>9307827</v>
          </cell>
          <cell r="C1559" t="str">
            <v>MINERVA VIRGO</v>
          </cell>
        </row>
        <row r="1560">
          <cell r="B1560">
            <v>9307944</v>
          </cell>
          <cell r="C1560" t="str">
            <v>HERMIONE</v>
          </cell>
        </row>
        <row r="1561">
          <cell r="B1561">
            <v>9307994</v>
          </cell>
          <cell r="C1561" t="str">
            <v>IVER EXAMPLE</v>
          </cell>
        </row>
        <row r="1562">
          <cell r="B1562">
            <v>9308223</v>
          </cell>
          <cell r="C1562" t="str">
            <v>HELEN M</v>
          </cell>
        </row>
        <row r="1563">
          <cell r="B1563">
            <v>9308223</v>
          </cell>
          <cell r="C1563" t="str">
            <v>SIGNAL MAYA</v>
          </cell>
        </row>
        <row r="1564">
          <cell r="B1564">
            <v>9308778</v>
          </cell>
          <cell r="C1564" t="str">
            <v>SHIMANAMI SUNSHINE</v>
          </cell>
        </row>
        <row r="1565">
          <cell r="B1565">
            <v>9309576</v>
          </cell>
          <cell r="C1565" t="str">
            <v>NS SILVER</v>
          </cell>
        </row>
        <row r="1566">
          <cell r="B1566">
            <v>9309588</v>
          </cell>
          <cell r="C1566" t="str">
            <v>NS STELLA</v>
          </cell>
        </row>
        <row r="1567">
          <cell r="B1567">
            <v>9309980</v>
          </cell>
          <cell r="C1567" t="str">
            <v>NORD BELL</v>
          </cell>
        </row>
        <row r="1568">
          <cell r="B1568">
            <v>9310161</v>
          </cell>
          <cell r="C1568" t="str">
            <v>ARDMORE SEAFARER</v>
          </cell>
        </row>
        <row r="1569">
          <cell r="B1569">
            <v>9310680</v>
          </cell>
          <cell r="C1569" t="str">
            <v>BRIGHT PACIFIC</v>
          </cell>
        </row>
        <row r="1570">
          <cell r="B1570">
            <v>9310692</v>
          </cell>
          <cell r="C1570" t="str">
            <v>JAG POOJA</v>
          </cell>
        </row>
        <row r="1571">
          <cell r="B1571">
            <v>9310692</v>
          </cell>
          <cell r="C1571" t="str">
            <v>CHALLENGE PROSPECT</v>
          </cell>
        </row>
        <row r="1572">
          <cell r="B1572">
            <v>9310812</v>
          </cell>
          <cell r="C1572" t="str">
            <v>HIGH GLOW</v>
          </cell>
        </row>
        <row r="1573">
          <cell r="B1573">
            <v>9311000</v>
          </cell>
          <cell r="C1573" t="str">
            <v>STAR EXPRESS</v>
          </cell>
        </row>
        <row r="1574">
          <cell r="B1574">
            <v>9311036</v>
          </cell>
          <cell r="C1574" t="str">
            <v>FREJA HAFNIA</v>
          </cell>
        </row>
        <row r="1575">
          <cell r="B1575">
            <v>9311036</v>
          </cell>
          <cell r="C1575" t="str">
            <v>FREJA NORDICA</v>
          </cell>
        </row>
        <row r="1576">
          <cell r="B1576">
            <v>9311048</v>
          </cell>
          <cell r="C1576" t="str">
            <v>CITRUS EXPRESS</v>
          </cell>
        </row>
        <row r="1577">
          <cell r="B1577">
            <v>9311713</v>
          </cell>
          <cell r="C1577" t="str">
            <v>FSL HAMBURG</v>
          </cell>
        </row>
        <row r="1578">
          <cell r="B1578">
            <v>9311725</v>
          </cell>
          <cell r="C1578" t="str">
            <v>FSL SINGAPORE</v>
          </cell>
        </row>
        <row r="1579">
          <cell r="B1579">
            <v>9312872</v>
          </cell>
          <cell r="C1579" t="str">
            <v>ALMI SPIRIT</v>
          </cell>
        </row>
        <row r="1580">
          <cell r="B1580">
            <v>9312913</v>
          </cell>
          <cell r="C1580" t="str">
            <v>ATLANTAS II</v>
          </cell>
        </row>
        <row r="1581">
          <cell r="B1581">
            <v>9313474</v>
          </cell>
          <cell r="C1581" t="str">
            <v>ST MARIEN</v>
          </cell>
        </row>
        <row r="1582">
          <cell r="B1582">
            <v>9314181</v>
          </cell>
          <cell r="C1582" t="str">
            <v>BROOK TROUT</v>
          </cell>
        </row>
        <row r="1583">
          <cell r="B1583">
            <v>9314181</v>
          </cell>
          <cell r="C1583" t="str">
            <v>HORIZON DIMITRA</v>
          </cell>
        </row>
        <row r="1584">
          <cell r="B1584">
            <v>9314193</v>
          </cell>
          <cell r="C1584" t="str">
            <v>LAKE TROUT</v>
          </cell>
        </row>
        <row r="1585">
          <cell r="B1585">
            <v>9314193</v>
          </cell>
          <cell r="C1585" t="str">
            <v>HORISON DIANA</v>
          </cell>
        </row>
        <row r="1586">
          <cell r="B1586">
            <v>9314868</v>
          </cell>
          <cell r="C1586" t="str">
            <v>KAZDANGA</v>
          </cell>
        </row>
        <row r="1587">
          <cell r="B1587">
            <v>9314882</v>
          </cell>
          <cell r="C1587" t="str">
            <v>AMPHITRITE</v>
          </cell>
        </row>
        <row r="1588">
          <cell r="B1588">
            <v>9314909</v>
          </cell>
          <cell r="C1588" t="str">
            <v>PYXIS DELTA</v>
          </cell>
        </row>
        <row r="1589">
          <cell r="B1589">
            <v>9314911</v>
          </cell>
          <cell r="C1589" t="str">
            <v>MAERSK MEDITERRANEAN</v>
          </cell>
        </row>
        <row r="1590">
          <cell r="B1590">
            <v>9315056</v>
          </cell>
          <cell r="C1590" t="str">
            <v>MAERSK MARMARA</v>
          </cell>
        </row>
        <row r="1591">
          <cell r="B1591">
            <v>9315068</v>
          </cell>
          <cell r="C1591" t="str">
            <v>STAR OSPREY</v>
          </cell>
        </row>
        <row r="1592">
          <cell r="B1592">
            <v>9315721</v>
          </cell>
          <cell r="C1592" t="str">
            <v>JAG PRAKASH</v>
          </cell>
        </row>
        <row r="1593">
          <cell r="B1593">
            <v>9315745</v>
          </cell>
          <cell r="C1593" t="str">
            <v>AGISILAOS</v>
          </cell>
        </row>
        <row r="1594">
          <cell r="B1594">
            <v>9315757</v>
          </cell>
          <cell r="C1594" t="str">
            <v>ARIONAS</v>
          </cell>
        </row>
        <row r="1595">
          <cell r="B1595">
            <v>9315795</v>
          </cell>
          <cell r="C1595" t="str">
            <v>ANDROMEDA</v>
          </cell>
        </row>
        <row r="1596">
          <cell r="B1596">
            <v>9316593</v>
          </cell>
          <cell r="C1596" t="str">
            <v>KRONBORG</v>
          </cell>
        </row>
        <row r="1597">
          <cell r="B1597">
            <v>9316608</v>
          </cell>
          <cell r="C1597" t="str">
            <v>MAERSK ERIK</v>
          </cell>
        </row>
        <row r="1598">
          <cell r="B1598">
            <v>9316608</v>
          </cell>
          <cell r="C1598" t="str">
            <v>NORD FAST</v>
          </cell>
        </row>
        <row r="1599">
          <cell r="B1599">
            <v>9317078</v>
          </cell>
          <cell r="C1599" t="str">
            <v>HARUNA EXPRESS</v>
          </cell>
        </row>
        <row r="1600">
          <cell r="B1600">
            <v>9318022</v>
          </cell>
          <cell r="C1600" t="str">
            <v>NORTHERN LIGHT</v>
          </cell>
        </row>
        <row r="1601">
          <cell r="B1601">
            <v>9318034</v>
          </cell>
          <cell r="C1601" t="str">
            <v>ARCTIC BAY</v>
          </cell>
        </row>
        <row r="1602">
          <cell r="B1602">
            <v>9318333</v>
          </cell>
          <cell r="C1602" t="str">
            <v>TORM THAMES</v>
          </cell>
        </row>
        <row r="1603">
          <cell r="B1603">
            <v>9318541</v>
          </cell>
          <cell r="C1603" t="str">
            <v>NS STREAM</v>
          </cell>
        </row>
        <row r="1604">
          <cell r="B1604">
            <v>9319686</v>
          </cell>
          <cell r="C1604" t="str">
            <v>MAERSK PELICAN</v>
          </cell>
        </row>
        <row r="1605">
          <cell r="B1605">
            <v>9321160</v>
          </cell>
          <cell r="C1605" t="str">
            <v>ADVANCE VICTORIA</v>
          </cell>
        </row>
        <row r="1606">
          <cell r="B1606">
            <v>9321184</v>
          </cell>
          <cell r="C1606" t="str">
            <v>FLAGSHIP LOTUS</v>
          </cell>
        </row>
        <row r="1607">
          <cell r="B1607">
            <v>9321196</v>
          </cell>
          <cell r="C1607" t="str">
            <v>FORTUNE VICTORIA</v>
          </cell>
        </row>
        <row r="1608">
          <cell r="B1608">
            <v>9321201</v>
          </cell>
          <cell r="C1608" t="str">
            <v>GRACE VICTORIA</v>
          </cell>
        </row>
        <row r="1609">
          <cell r="B1609">
            <v>9321938</v>
          </cell>
          <cell r="C1609" t="str">
            <v>STAR EAGLE</v>
          </cell>
        </row>
        <row r="1610">
          <cell r="B1610">
            <v>9321940</v>
          </cell>
          <cell r="C1610" t="str">
            <v>STAR KESTREL</v>
          </cell>
        </row>
        <row r="1611">
          <cell r="B1611">
            <v>9321940</v>
          </cell>
          <cell r="C1611" t="str">
            <v>NORD SOUND</v>
          </cell>
        </row>
        <row r="1612">
          <cell r="B1612">
            <v>9322695</v>
          </cell>
          <cell r="C1612" t="str">
            <v>NYBORG MAERSK</v>
          </cell>
        </row>
        <row r="1613">
          <cell r="B1613">
            <v>9322944</v>
          </cell>
          <cell r="C1613" t="str">
            <v>METEORA</v>
          </cell>
        </row>
        <row r="1614">
          <cell r="B1614">
            <v>9322956</v>
          </cell>
          <cell r="C1614" t="str">
            <v>NS PRIDE</v>
          </cell>
        </row>
        <row r="1615">
          <cell r="B1615">
            <v>9322968</v>
          </cell>
          <cell r="C1615" t="str">
            <v>NS POWER</v>
          </cell>
        </row>
        <row r="1616">
          <cell r="B1616">
            <v>9323314</v>
          </cell>
          <cell r="C1616" t="str">
            <v>ANCE</v>
          </cell>
        </row>
        <row r="1617">
          <cell r="B1617">
            <v>9323326</v>
          </cell>
          <cell r="C1617" t="str">
            <v>JURKALNE</v>
          </cell>
        </row>
        <row r="1618">
          <cell r="B1618">
            <v>9323338</v>
          </cell>
          <cell r="C1618" t="str">
            <v>PUZE</v>
          </cell>
        </row>
        <row r="1619">
          <cell r="B1619">
            <v>9323340</v>
          </cell>
          <cell r="C1619" t="str">
            <v>TARGALE</v>
          </cell>
        </row>
        <row r="1620">
          <cell r="B1620">
            <v>9323352</v>
          </cell>
          <cell r="C1620" t="str">
            <v>UGALE</v>
          </cell>
        </row>
        <row r="1621">
          <cell r="B1621">
            <v>9323364</v>
          </cell>
          <cell r="C1621" t="str">
            <v>USMA</v>
          </cell>
        </row>
        <row r="1622">
          <cell r="B1622">
            <v>9323388</v>
          </cell>
          <cell r="C1622" t="str">
            <v>UZAVA</v>
          </cell>
        </row>
        <row r="1623">
          <cell r="B1623">
            <v>9323390</v>
          </cell>
          <cell r="C1623" t="str">
            <v>SALACGRIVA</v>
          </cell>
        </row>
        <row r="1624">
          <cell r="B1624">
            <v>9323405</v>
          </cell>
          <cell r="C1624" t="str">
            <v>AINAZI</v>
          </cell>
        </row>
        <row r="1625">
          <cell r="B1625">
            <v>9323560</v>
          </cell>
          <cell r="C1625" t="str">
            <v>GANDHI</v>
          </cell>
        </row>
        <row r="1626">
          <cell r="B1626">
            <v>9324291</v>
          </cell>
          <cell r="C1626" t="str">
            <v>BW COLUMBIA</v>
          </cell>
        </row>
        <row r="1627">
          <cell r="B1627">
            <v>9324318</v>
          </cell>
          <cell r="C1627" t="str">
            <v>BW LENA</v>
          </cell>
        </row>
        <row r="1628">
          <cell r="B1628">
            <v>9324320</v>
          </cell>
          <cell r="C1628" t="str">
            <v>BW ORINOCO</v>
          </cell>
        </row>
        <row r="1629">
          <cell r="B1629">
            <v>9324459</v>
          </cell>
          <cell r="C1629" t="str">
            <v>BUTTERFLY</v>
          </cell>
        </row>
        <row r="1630">
          <cell r="B1630">
            <v>9325324</v>
          </cell>
          <cell r="C1630" t="str">
            <v>HIGH PRESENCE</v>
          </cell>
        </row>
        <row r="1631">
          <cell r="B1631">
            <v>9325348</v>
          </cell>
          <cell r="C1631" t="str">
            <v>ORANGE EXPRESS</v>
          </cell>
        </row>
        <row r="1632">
          <cell r="B1632">
            <v>9325609</v>
          </cell>
          <cell r="C1632" t="str">
            <v>FREJA DANIA</v>
          </cell>
        </row>
        <row r="1633">
          <cell r="B1633">
            <v>9325611</v>
          </cell>
          <cell r="C1633" t="str">
            <v>FREJA SELANDIA</v>
          </cell>
        </row>
        <row r="1634">
          <cell r="B1634">
            <v>9325817</v>
          </cell>
          <cell r="C1634" t="str">
            <v>AMELIA PACIFIC</v>
          </cell>
        </row>
        <row r="1635">
          <cell r="B1635">
            <v>9325817</v>
          </cell>
          <cell r="C1635" t="str">
            <v>PACIFIC SOLARELLE</v>
          </cell>
        </row>
        <row r="1636">
          <cell r="B1636">
            <v>9325817</v>
          </cell>
          <cell r="C1636" t="str">
            <v>SALVIA EXPRESS</v>
          </cell>
        </row>
        <row r="1637">
          <cell r="B1637">
            <v>9325831</v>
          </cell>
          <cell r="C1637" t="str">
            <v>MINERVA PACFICA</v>
          </cell>
        </row>
        <row r="1638">
          <cell r="B1638">
            <v>9325831</v>
          </cell>
          <cell r="C1638" t="str">
            <v>MINERVA PACIFICA</v>
          </cell>
        </row>
        <row r="1639">
          <cell r="B1639">
            <v>9326500</v>
          </cell>
          <cell r="C1639" t="str">
            <v>MARE DI VENEZIA</v>
          </cell>
        </row>
        <row r="1640">
          <cell r="B1640">
            <v>9326512</v>
          </cell>
          <cell r="C1640" t="str">
            <v>MARE DI GENOVA</v>
          </cell>
        </row>
        <row r="1641">
          <cell r="B1641">
            <v>9326653</v>
          </cell>
          <cell r="C1641" t="str">
            <v>SEA PHANTOM</v>
          </cell>
        </row>
        <row r="1642">
          <cell r="B1642">
            <v>9326861</v>
          </cell>
          <cell r="C1642" t="str">
            <v>MARILEE</v>
          </cell>
        </row>
        <row r="1643">
          <cell r="B1643">
            <v>9326873</v>
          </cell>
          <cell r="C1643" t="str">
            <v>MARIBEL</v>
          </cell>
        </row>
        <row r="1644">
          <cell r="B1644">
            <v>9326885</v>
          </cell>
          <cell r="C1644" t="str">
            <v>MT MARI UGLAND</v>
          </cell>
        </row>
        <row r="1645">
          <cell r="B1645">
            <v>9326885</v>
          </cell>
          <cell r="C1645" t="str">
            <v>MARI UGLAND</v>
          </cell>
        </row>
        <row r="1646">
          <cell r="B1646">
            <v>9326897</v>
          </cell>
          <cell r="C1646" t="str">
            <v>MARIANN</v>
          </cell>
        </row>
        <row r="1647">
          <cell r="B1647">
            <v>9326902</v>
          </cell>
          <cell r="C1647" t="str">
            <v>SITEAM EXPLORER</v>
          </cell>
        </row>
        <row r="1648">
          <cell r="B1648">
            <v>9326938</v>
          </cell>
          <cell r="C1648" t="str">
            <v>SITEAM DISCOVERER</v>
          </cell>
        </row>
        <row r="1649">
          <cell r="B1649">
            <v>9327011</v>
          </cell>
          <cell r="C1649" t="str">
            <v>GINNY</v>
          </cell>
        </row>
        <row r="1650">
          <cell r="B1650">
            <v>9327023</v>
          </cell>
          <cell r="C1650" t="str">
            <v>PLOUTOS</v>
          </cell>
        </row>
        <row r="1651">
          <cell r="B1651">
            <v>9327035</v>
          </cell>
          <cell r="C1651" t="str">
            <v>ESTIA</v>
          </cell>
        </row>
        <row r="1652">
          <cell r="B1652">
            <v>9327384</v>
          </cell>
          <cell r="C1652" t="str">
            <v>BALTIC FORCE</v>
          </cell>
        </row>
        <row r="1653">
          <cell r="B1653">
            <v>9327413</v>
          </cell>
          <cell r="C1653" t="str">
            <v>ARISTIDIS</v>
          </cell>
        </row>
        <row r="1654">
          <cell r="B1654">
            <v>9327425</v>
          </cell>
          <cell r="C1654" t="str">
            <v>MORGANE</v>
          </cell>
        </row>
        <row r="1655">
          <cell r="B1655">
            <v>9327425</v>
          </cell>
          <cell r="C1655" t="str">
            <v>OMEGA PRINCESS</v>
          </cell>
        </row>
        <row r="1656">
          <cell r="B1656">
            <v>9327437</v>
          </cell>
          <cell r="C1656" t="str">
            <v>ALKIVIADIS</v>
          </cell>
        </row>
        <row r="1657">
          <cell r="B1657">
            <v>9327451</v>
          </cell>
          <cell r="C1657" t="str">
            <v>APOSTOLOS</v>
          </cell>
        </row>
        <row r="1658">
          <cell r="B1658">
            <v>9327463</v>
          </cell>
          <cell r="C1658" t="str">
            <v>ANEMOS I</v>
          </cell>
        </row>
        <row r="1659">
          <cell r="B1659">
            <v>9328132</v>
          </cell>
          <cell r="C1659" t="str">
            <v>GOTLAND CAROLINA</v>
          </cell>
        </row>
        <row r="1660">
          <cell r="B1660">
            <v>9328144</v>
          </cell>
          <cell r="C1660" t="str">
            <v>GOTLAND SOFIA</v>
          </cell>
        </row>
        <row r="1661">
          <cell r="B1661">
            <v>9328326</v>
          </cell>
          <cell r="C1661" t="str">
            <v>NEW RANGER</v>
          </cell>
        </row>
        <row r="1662">
          <cell r="B1662">
            <v>9329655</v>
          </cell>
          <cell r="C1662" t="str">
            <v>NS POINT</v>
          </cell>
        </row>
        <row r="1663">
          <cell r="B1663">
            <v>9329760</v>
          </cell>
          <cell r="C1663" t="str">
            <v>NORSTAR INTREPID</v>
          </cell>
        </row>
        <row r="1664">
          <cell r="B1664">
            <v>9330355</v>
          </cell>
          <cell r="C1664" t="str">
            <v>NEW YORK STAR</v>
          </cell>
        </row>
        <row r="1665">
          <cell r="B1665">
            <v>9332169</v>
          </cell>
          <cell r="C1665" t="str">
            <v>ATLANTIC CROWN</v>
          </cell>
        </row>
        <row r="1666">
          <cell r="B1666">
            <v>9332171</v>
          </cell>
          <cell r="C1666" t="str">
            <v>ATLANTIC DIANA</v>
          </cell>
        </row>
        <row r="1667">
          <cell r="B1667">
            <v>9332315</v>
          </cell>
          <cell r="C1667" t="str">
            <v>ATLANTIC GEMINI</v>
          </cell>
        </row>
        <row r="1668">
          <cell r="B1668">
            <v>9332638</v>
          </cell>
          <cell r="C1668" t="str">
            <v>ARCTIC FLOUNDER</v>
          </cell>
        </row>
        <row r="1669">
          <cell r="B1669">
            <v>9332640</v>
          </cell>
          <cell r="C1669" t="str">
            <v>HAFNIA ARCTIC</v>
          </cell>
        </row>
        <row r="1670">
          <cell r="B1670">
            <v>9333254</v>
          </cell>
          <cell r="C1670" t="str">
            <v>HIGH CENTURY</v>
          </cell>
        </row>
        <row r="1671">
          <cell r="B1671">
            <v>9333278</v>
          </cell>
          <cell r="C1671" t="str">
            <v>CHALLENGE PRELUDE</v>
          </cell>
        </row>
        <row r="1672">
          <cell r="B1672">
            <v>9334404</v>
          </cell>
          <cell r="C1672" t="str">
            <v>SUSANNE THERESA</v>
          </cell>
        </row>
        <row r="1673">
          <cell r="B1673">
            <v>9334569</v>
          </cell>
          <cell r="C1673" t="str">
            <v>STI HERITAGE</v>
          </cell>
        </row>
        <row r="1674">
          <cell r="B1674">
            <v>9334571</v>
          </cell>
          <cell r="C1674" t="str">
            <v>TWO MILLION WAYS</v>
          </cell>
        </row>
        <row r="1675">
          <cell r="B1675">
            <v>9334600</v>
          </cell>
          <cell r="C1675" t="str">
            <v>ABAI</v>
          </cell>
        </row>
        <row r="1676">
          <cell r="B1676">
            <v>9334789</v>
          </cell>
          <cell r="C1676" t="str">
            <v>JAG PANNA</v>
          </cell>
        </row>
        <row r="1677">
          <cell r="B1677">
            <v>9334789</v>
          </cell>
          <cell r="C1677" t="str">
            <v>STI HIGHLANDER</v>
          </cell>
        </row>
        <row r="1678">
          <cell r="B1678">
            <v>9335109</v>
          </cell>
          <cell r="C1678" t="str">
            <v>GULF ELAN</v>
          </cell>
        </row>
        <row r="1679">
          <cell r="B1679">
            <v>9335147</v>
          </cell>
          <cell r="C1679" t="str">
            <v>GULF MIST</v>
          </cell>
        </row>
        <row r="1680">
          <cell r="B1680">
            <v>9336490</v>
          </cell>
          <cell r="C1680" t="str">
            <v>HAFNIA EUROPE</v>
          </cell>
        </row>
        <row r="1681">
          <cell r="B1681">
            <v>9336505</v>
          </cell>
          <cell r="C1681" t="str">
            <v>HAFNIA AMERICA</v>
          </cell>
        </row>
        <row r="1682">
          <cell r="B1682">
            <v>9336505</v>
          </cell>
          <cell r="C1682" t="str">
            <v>SUMMIT AMERICA</v>
          </cell>
        </row>
        <row r="1683">
          <cell r="B1683">
            <v>9337315</v>
          </cell>
          <cell r="C1683" t="str">
            <v>FR8 ENDEAVOUR</v>
          </cell>
        </row>
        <row r="1684">
          <cell r="B1684">
            <v>9337327</v>
          </cell>
          <cell r="C1684" t="str">
            <v>NAVIG8 SPIRIT</v>
          </cell>
        </row>
        <row r="1685">
          <cell r="B1685">
            <v>9337327</v>
          </cell>
          <cell r="C1685" t="str">
            <v>FR8 SPIRIT</v>
          </cell>
        </row>
        <row r="1686">
          <cell r="B1686">
            <v>9337511</v>
          </cell>
          <cell r="C1686" t="str">
            <v>ATLANTIC GRACE</v>
          </cell>
        </row>
        <row r="1687">
          <cell r="B1687">
            <v>9337523</v>
          </cell>
          <cell r="C1687" t="str">
            <v>ATLANTIC STAR</v>
          </cell>
        </row>
        <row r="1688">
          <cell r="B1688">
            <v>9338735</v>
          </cell>
          <cell r="C1688" t="str">
            <v>OZDEN-S</v>
          </cell>
        </row>
        <row r="1689">
          <cell r="B1689">
            <v>9338814</v>
          </cell>
          <cell r="C1689" t="str">
            <v>NORD OBSERVER</v>
          </cell>
        </row>
        <row r="1690">
          <cell r="B1690">
            <v>9339636</v>
          </cell>
          <cell r="C1690" t="str">
            <v>HANDYTANKERS SPIRIT</v>
          </cell>
        </row>
        <row r="1691">
          <cell r="B1691">
            <v>9340104</v>
          </cell>
          <cell r="C1691" t="str">
            <v>NORDIC PIA</v>
          </cell>
        </row>
        <row r="1692">
          <cell r="B1692">
            <v>9340128</v>
          </cell>
          <cell r="C1692" t="str">
            <v>NORDIC HANNE</v>
          </cell>
        </row>
        <row r="1693">
          <cell r="B1693">
            <v>9340386</v>
          </cell>
          <cell r="C1693" t="str">
            <v>MOTIVATOR</v>
          </cell>
        </row>
        <row r="1694">
          <cell r="B1694">
            <v>9340594</v>
          </cell>
          <cell r="C1694" t="str">
            <v>MAERSK BEAUFORT</v>
          </cell>
        </row>
        <row r="1695">
          <cell r="B1695">
            <v>9341146</v>
          </cell>
          <cell r="C1695" t="str">
            <v>PULA</v>
          </cell>
        </row>
        <row r="1696">
          <cell r="B1696">
            <v>9341445</v>
          </cell>
          <cell r="C1696" t="str">
            <v>MAERSK BORNEO</v>
          </cell>
        </row>
        <row r="1697">
          <cell r="B1697">
            <v>9341512</v>
          </cell>
          <cell r="C1697" t="str">
            <v>CIELO DI GUANGZHOU</v>
          </cell>
        </row>
        <row r="1698">
          <cell r="B1698">
            <v>9341940</v>
          </cell>
          <cell r="C1698" t="str">
            <v>BW RHINE</v>
          </cell>
        </row>
        <row r="1699">
          <cell r="B1699">
            <v>9342097</v>
          </cell>
          <cell r="C1699" t="str">
            <v>ZHONG CHI</v>
          </cell>
        </row>
        <row r="1700">
          <cell r="B1700">
            <v>9344007</v>
          </cell>
          <cell r="C1700" t="str">
            <v>SEAMERCURY</v>
          </cell>
        </row>
        <row r="1701">
          <cell r="B1701">
            <v>9344007</v>
          </cell>
          <cell r="C1701" t="str">
            <v>TORM HARDRADA</v>
          </cell>
        </row>
        <row r="1702">
          <cell r="B1702">
            <v>9347308</v>
          </cell>
          <cell r="C1702" t="str">
            <v>CPO FRANCE</v>
          </cell>
        </row>
        <row r="1703">
          <cell r="B1703">
            <v>9347310</v>
          </cell>
          <cell r="C1703" t="str">
            <v>CHALLENGE PACIFIC</v>
          </cell>
        </row>
        <row r="1704">
          <cell r="B1704">
            <v>9349198</v>
          </cell>
          <cell r="C1704" t="str">
            <v>CHALLENGE PEGASUS</v>
          </cell>
        </row>
        <row r="1705">
          <cell r="B1705">
            <v>9349203</v>
          </cell>
          <cell r="C1705" t="str">
            <v>CHALLENGE PHOENIX</v>
          </cell>
        </row>
        <row r="1706">
          <cell r="B1706">
            <v>9349631</v>
          </cell>
          <cell r="C1706" t="str">
            <v>RIDGEBURY JOHN B</v>
          </cell>
        </row>
        <row r="1707">
          <cell r="B1707">
            <v>9350850</v>
          </cell>
          <cell r="C1707" t="str">
            <v>ARCTIC BREEZE</v>
          </cell>
        </row>
        <row r="1708">
          <cell r="B1708">
            <v>9350862</v>
          </cell>
          <cell r="C1708" t="str">
            <v>ARCTIC BLIZZARD</v>
          </cell>
        </row>
        <row r="1709">
          <cell r="B1709">
            <v>9351921</v>
          </cell>
          <cell r="C1709" t="str">
            <v>IVER PROSPERITY</v>
          </cell>
        </row>
        <row r="1710">
          <cell r="B1710">
            <v>9352195</v>
          </cell>
          <cell r="C1710" t="str">
            <v>JAG PAYAL</v>
          </cell>
        </row>
        <row r="1711">
          <cell r="B1711">
            <v>9352195</v>
          </cell>
          <cell r="C1711" t="str">
            <v>PAYAL</v>
          </cell>
        </row>
        <row r="1712">
          <cell r="B1712">
            <v>9352303</v>
          </cell>
          <cell r="C1712" t="str">
            <v>SEATROUT</v>
          </cell>
        </row>
        <row r="1713">
          <cell r="B1713">
            <v>9353096</v>
          </cell>
          <cell r="C1713" t="str">
            <v>CPO GERMANY</v>
          </cell>
        </row>
        <row r="1714">
          <cell r="B1714">
            <v>9354179</v>
          </cell>
          <cell r="C1714" t="str">
            <v>PRETTY SCENE</v>
          </cell>
        </row>
        <row r="1715">
          <cell r="B1715">
            <v>9354258</v>
          </cell>
          <cell r="C1715" t="str">
            <v>PRETTY JEWELRY</v>
          </cell>
        </row>
        <row r="1716">
          <cell r="B1716">
            <v>9354260</v>
          </cell>
          <cell r="C1716" t="str">
            <v>PTI CYGNUS</v>
          </cell>
        </row>
        <row r="1717">
          <cell r="B1717">
            <v>9354260</v>
          </cell>
          <cell r="C1717" t="str">
            <v>CYGNUS</v>
          </cell>
        </row>
        <row r="1718">
          <cell r="B1718">
            <v>9354519</v>
          </cell>
          <cell r="C1718" t="str">
            <v>FSL OSAKA</v>
          </cell>
        </row>
        <row r="1719">
          <cell r="B1719">
            <v>9354521</v>
          </cell>
          <cell r="C1719" t="str">
            <v>ORIENT SUNSHINE</v>
          </cell>
        </row>
        <row r="1720">
          <cell r="B1720">
            <v>9354909</v>
          </cell>
          <cell r="C1720" t="str">
            <v>ATLANTIC OLIVE</v>
          </cell>
        </row>
        <row r="1721">
          <cell r="B1721">
            <v>9354911</v>
          </cell>
          <cell r="C1721" t="str">
            <v>ATLANTIC ROSE</v>
          </cell>
        </row>
        <row r="1722">
          <cell r="B1722">
            <v>9356244</v>
          </cell>
          <cell r="C1722" t="str">
            <v>HISTRIA IVORY</v>
          </cell>
        </row>
        <row r="1723">
          <cell r="B1723">
            <v>9357561</v>
          </cell>
          <cell r="C1723" t="str">
            <v>HISTRIA AZURE</v>
          </cell>
        </row>
        <row r="1724">
          <cell r="B1724">
            <v>9358307</v>
          </cell>
          <cell r="C1724" t="str">
            <v>PTI HERCULES</v>
          </cell>
        </row>
        <row r="1725">
          <cell r="B1725">
            <v>9358319</v>
          </cell>
          <cell r="C1725" t="str">
            <v>OVERSEAS ORION</v>
          </cell>
        </row>
        <row r="1726">
          <cell r="B1726">
            <v>9358321</v>
          </cell>
          <cell r="C1726" t="str">
            <v>OVERSEAS SEXTANS</v>
          </cell>
        </row>
        <row r="1727">
          <cell r="B1727">
            <v>9358412</v>
          </cell>
          <cell r="C1727" t="str">
            <v>TORM MATHILDE</v>
          </cell>
        </row>
        <row r="1728">
          <cell r="B1728">
            <v>9358929</v>
          </cell>
          <cell r="C1728" t="str">
            <v>EVRIDIKI (Clean)</v>
          </cell>
        </row>
        <row r="1729">
          <cell r="B1729">
            <v>9358955</v>
          </cell>
          <cell r="C1729" t="str">
            <v>FIDIAS</v>
          </cell>
        </row>
        <row r="1730">
          <cell r="B1730">
            <v>9359624</v>
          </cell>
          <cell r="C1730" t="str">
            <v>FREJA POLARIS</v>
          </cell>
        </row>
        <row r="1731">
          <cell r="B1731">
            <v>9359636</v>
          </cell>
          <cell r="C1731" t="str">
            <v>PETROLIMEX II</v>
          </cell>
        </row>
        <row r="1732">
          <cell r="B1732">
            <v>9360324</v>
          </cell>
          <cell r="C1732" t="str">
            <v>ATLANTIC TITAN</v>
          </cell>
        </row>
        <row r="1733">
          <cell r="B1733">
            <v>9360336</v>
          </cell>
          <cell r="C1733" t="str">
            <v>ATLANTIC BREEZE</v>
          </cell>
        </row>
        <row r="1734">
          <cell r="B1734">
            <v>9360415</v>
          </cell>
          <cell r="C1734" t="str">
            <v>MOUNT HOPE</v>
          </cell>
        </row>
        <row r="1735">
          <cell r="B1735">
            <v>9360427</v>
          </cell>
          <cell r="C1735" t="str">
            <v>HAFNIA KARAVA</v>
          </cell>
        </row>
        <row r="1736">
          <cell r="B1736">
            <v>9360427</v>
          </cell>
          <cell r="C1736" t="str">
            <v>MOUNT KARAVA</v>
          </cell>
        </row>
        <row r="1737">
          <cell r="B1737">
            <v>9360441</v>
          </cell>
          <cell r="C1737" t="str">
            <v>HAFNIA GREEN</v>
          </cell>
        </row>
        <row r="1738">
          <cell r="B1738">
            <v>9362372</v>
          </cell>
          <cell r="C1738" t="str">
            <v>SINGAPORE STAR</v>
          </cell>
        </row>
        <row r="1739">
          <cell r="B1739">
            <v>9363467</v>
          </cell>
          <cell r="C1739" t="str">
            <v>HIGH ENTERPRISE</v>
          </cell>
        </row>
        <row r="1740">
          <cell r="B1740">
            <v>9363479</v>
          </cell>
          <cell r="C1740" t="str">
            <v>TORM HELLERUP</v>
          </cell>
        </row>
        <row r="1741">
          <cell r="B1741">
            <v>9363780</v>
          </cell>
          <cell r="C1741" t="str">
            <v>TWINKLE STAR</v>
          </cell>
        </row>
        <row r="1742">
          <cell r="B1742">
            <v>9363792</v>
          </cell>
          <cell r="C1742" t="str">
            <v>ISLAND EXPRESS</v>
          </cell>
        </row>
        <row r="1743">
          <cell r="B1743">
            <v>9364588</v>
          </cell>
          <cell r="C1743" t="str">
            <v>TORM ESBJERG</v>
          </cell>
        </row>
        <row r="1744">
          <cell r="B1744">
            <v>9364928</v>
          </cell>
          <cell r="C1744" t="str">
            <v>MALBEC</v>
          </cell>
        </row>
        <row r="1745">
          <cell r="B1745">
            <v>9365001</v>
          </cell>
          <cell r="C1745" t="str">
            <v>BW DANUBE</v>
          </cell>
        </row>
        <row r="1746">
          <cell r="B1746">
            <v>9365362</v>
          </cell>
          <cell r="C1746" t="str">
            <v>NEW DAWN</v>
          </cell>
        </row>
        <row r="1747">
          <cell r="B1747">
            <v>9365362</v>
          </cell>
          <cell r="C1747" t="str">
            <v>DUBAI STAR</v>
          </cell>
        </row>
        <row r="1748">
          <cell r="B1748">
            <v>9365623</v>
          </cell>
          <cell r="C1748" t="str">
            <v>SEYCHELLES PRELUDE</v>
          </cell>
        </row>
        <row r="1749">
          <cell r="B1749">
            <v>9365635</v>
          </cell>
          <cell r="C1749" t="str">
            <v>SEYCHELLES PATRIOT</v>
          </cell>
        </row>
        <row r="1750">
          <cell r="B1750">
            <v>9365817</v>
          </cell>
          <cell r="C1750" t="str">
            <v>HIGH VENTURE</v>
          </cell>
        </row>
        <row r="1751">
          <cell r="B1751">
            <v>9366275</v>
          </cell>
          <cell r="C1751" t="str">
            <v>HIGH MARS</v>
          </cell>
        </row>
        <row r="1752">
          <cell r="B1752">
            <v>9366287</v>
          </cell>
          <cell r="C1752" t="str">
            <v>HIGH MERCURY</v>
          </cell>
        </row>
        <row r="1753">
          <cell r="B1753">
            <v>9366299</v>
          </cell>
          <cell r="C1753" t="str">
            <v>HIGH JUPITER</v>
          </cell>
        </row>
        <row r="1754">
          <cell r="B1754">
            <v>9367712</v>
          </cell>
          <cell r="C1754" t="str">
            <v>ARDMORE SEALEADER</v>
          </cell>
        </row>
        <row r="1755">
          <cell r="B1755">
            <v>9367736</v>
          </cell>
          <cell r="C1755" t="str">
            <v>MAERSK MATSUYAMA</v>
          </cell>
        </row>
        <row r="1756">
          <cell r="B1756">
            <v>9367748</v>
          </cell>
          <cell r="C1756" t="str">
            <v>NORD ORGANIZER</v>
          </cell>
        </row>
        <row r="1757">
          <cell r="B1757">
            <v>9367750</v>
          </cell>
          <cell r="C1757" t="str">
            <v>MAERSK MAYA</v>
          </cell>
        </row>
        <row r="1758">
          <cell r="B1758">
            <v>9374284</v>
          </cell>
          <cell r="C1758" t="str">
            <v>BLS LIWA</v>
          </cell>
        </row>
        <row r="1759">
          <cell r="B1759">
            <v>9374296</v>
          </cell>
          <cell r="C1759" t="str">
            <v>BLS RUWAIS</v>
          </cell>
        </row>
        <row r="1760">
          <cell r="B1760">
            <v>9374296</v>
          </cell>
          <cell r="C1760" t="str">
            <v>TORM HANSTHOLM</v>
          </cell>
        </row>
        <row r="1761">
          <cell r="B1761">
            <v>9374337</v>
          </cell>
          <cell r="C1761" t="str">
            <v>SEABRIGHT</v>
          </cell>
        </row>
        <row r="1762">
          <cell r="B1762">
            <v>9374416</v>
          </cell>
          <cell r="C1762" t="str">
            <v>CHEM NICHOLAS</v>
          </cell>
        </row>
        <row r="1763">
          <cell r="B1763">
            <v>9374507</v>
          </cell>
          <cell r="C1763" t="str">
            <v>KOUROS</v>
          </cell>
        </row>
        <row r="1764">
          <cell r="B1764">
            <v>9374856</v>
          </cell>
          <cell r="C1764" t="str">
            <v>KING DARWIN</v>
          </cell>
        </row>
        <row r="1765">
          <cell r="B1765">
            <v>9375317</v>
          </cell>
          <cell r="C1765" t="str">
            <v>STX ACE 5</v>
          </cell>
        </row>
        <row r="1766">
          <cell r="B1766">
            <v>9375575</v>
          </cell>
          <cell r="C1766" t="str">
            <v>GOTLAND MARIEANN</v>
          </cell>
        </row>
        <row r="1767">
          <cell r="B1767">
            <v>9375604</v>
          </cell>
          <cell r="C1767" t="str">
            <v>GOTLAND ALIYA</v>
          </cell>
        </row>
        <row r="1768">
          <cell r="B1768">
            <v>9375616</v>
          </cell>
          <cell r="C1768" t="str">
            <v>TORM LAURA</v>
          </cell>
        </row>
        <row r="1769">
          <cell r="B1769">
            <v>9376816</v>
          </cell>
          <cell r="C1769" t="str">
            <v>NORD NIGHTINGALE</v>
          </cell>
        </row>
        <row r="1770">
          <cell r="B1770">
            <v>9376828</v>
          </cell>
          <cell r="C1770" t="str">
            <v>NORD SNOW QUEEN</v>
          </cell>
        </row>
        <row r="1771">
          <cell r="B1771">
            <v>9376854</v>
          </cell>
          <cell r="C1771" t="str">
            <v>DOMINIA</v>
          </cell>
        </row>
        <row r="1772">
          <cell r="B1772">
            <v>9376921</v>
          </cell>
          <cell r="C1772" t="str">
            <v>SICHEM MELBOURNE</v>
          </cell>
        </row>
        <row r="1773">
          <cell r="B1773">
            <v>9376945</v>
          </cell>
          <cell r="C1773" t="str">
            <v>ACOR</v>
          </cell>
        </row>
        <row r="1774">
          <cell r="B1774">
            <v>9378371</v>
          </cell>
          <cell r="C1774" t="str">
            <v>FANTASIA</v>
          </cell>
        </row>
        <row r="1775">
          <cell r="B1775">
            <v>9379129</v>
          </cell>
          <cell r="C1775" t="str">
            <v>MR SIRIUS</v>
          </cell>
        </row>
        <row r="1776">
          <cell r="B1776">
            <v>9379129</v>
          </cell>
          <cell r="C1776" t="str">
            <v>STENA FR8 I</v>
          </cell>
        </row>
        <row r="1777">
          <cell r="B1777">
            <v>9379131</v>
          </cell>
          <cell r="C1777" t="str">
            <v>FR8 FORTITUDE</v>
          </cell>
        </row>
        <row r="1778">
          <cell r="B1778">
            <v>9379131</v>
          </cell>
          <cell r="C1778" t="str">
            <v>MR KENTAURUS</v>
          </cell>
        </row>
        <row r="1779">
          <cell r="B1779">
            <v>9379131</v>
          </cell>
          <cell r="C1779" t="str">
            <v>STENA FR8 2</v>
          </cell>
        </row>
        <row r="1780">
          <cell r="B1780">
            <v>9379301</v>
          </cell>
          <cell r="C1780" t="str">
            <v>ALPINE PENELOPE</v>
          </cell>
        </row>
        <row r="1781">
          <cell r="B1781">
            <v>9379313</v>
          </cell>
          <cell r="C1781" t="str">
            <v>NAVE PULSAR</v>
          </cell>
        </row>
        <row r="1782">
          <cell r="B1782">
            <v>9379519</v>
          </cell>
          <cell r="C1782" t="str">
            <v>ARDMORE SEAMARINER</v>
          </cell>
        </row>
        <row r="1783">
          <cell r="B1783">
            <v>9379519</v>
          </cell>
          <cell r="C1783" t="str">
            <v>WAWASAN CELESTE</v>
          </cell>
        </row>
        <row r="1784">
          <cell r="B1784">
            <v>9379624</v>
          </cell>
          <cell r="C1784" t="str">
            <v>AMOREA</v>
          </cell>
        </row>
        <row r="1785">
          <cell r="B1785">
            <v>9379818</v>
          </cell>
          <cell r="C1785" t="str">
            <v>ZHONGJI NO. 1</v>
          </cell>
        </row>
        <row r="1786">
          <cell r="B1786">
            <v>9380051</v>
          </cell>
          <cell r="C1786" t="str">
            <v>MAERSK MIKAGE</v>
          </cell>
        </row>
        <row r="1787">
          <cell r="B1787">
            <v>9380362</v>
          </cell>
          <cell r="C1787" t="str">
            <v>CITRON</v>
          </cell>
        </row>
        <row r="1788">
          <cell r="B1788">
            <v>9380374</v>
          </cell>
          <cell r="C1788" t="str">
            <v>CITRUS</v>
          </cell>
        </row>
        <row r="1789">
          <cell r="B1789">
            <v>9380477</v>
          </cell>
          <cell r="C1789" t="str">
            <v>SEASPRAT</v>
          </cell>
        </row>
        <row r="1790">
          <cell r="B1790">
            <v>9380489</v>
          </cell>
          <cell r="C1790" t="str">
            <v>SEA MARLIN</v>
          </cell>
        </row>
        <row r="1791">
          <cell r="B1791">
            <v>9380506</v>
          </cell>
          <cell r="C1791" t="str">
            <v>ALPINE MATHILDE</v>
          </cell>
        </row>
        <row r="1792">
          <cell r="B1792">
            <v>9380594</v>
          </cell>
          <cell r="C1792" t="str">
            <v>ROCKET</v>
          </cell>
        </row>
        <row r="1793">
          <cell r="B1793">
            <v>9381500</v>
          </cell>
          <cell r="C1793" t="str">
            <v>INYALA</v>
          </cell>
        </row>
        <row r="1794">
          <cell r="B1794">
            <v>9381732</v>
          </cell>
          <cell r="C1794" t="str">
            <v>ALBURAQ</v>
          </cell>
        </row>
        <row r="1795">
          <cell r="B1795">
            <v>9381756</v>
          </cell>
          <cell r="C1795" t="str">
            <v>ATLANTIC AQUARIUS</v>
          </cell>
        </row>
        <row r="1796">
          <cell r="B1796">
            <v>9381768</v>
          </cell>
          <cell r="C1796" t="str">
            <v>ATLANTIC LEO</v>
          </cell>
        </row>
        <row r="1797">
          <cell r="B1797">
            <v>9382073</v>
          </cell>
          <cell r="C1797" t="str">
            <v>CHALLENGE POINT</v>
          </cell>
        </row>
        <row r="1798">
          <cell r="B1798">
            <v>9382700</v>
          </cell>
          <cell r="C1798" t="str">
            <v>BELAIA</v>
          </cell>
        </row>
        <row r="1799">
          <cell r="B1799">
            <v>9382712</v>
          </cell>
          <cell r="C1799" t="str">
            <v>SETO EXPRESS</v>
          </cell>
        </row>
        <row r="1800">
          <cell r="B1800">
            <v>9382798</v>
          </cell>
          <cell r="C1800" t="str">
            <v>TRANSSIB BRIDGE</v>
          </cell>
        </row>
        <row r="1801">
          <cell r="B1801">
            <v>9382968</v>
          </cell>
          <cell r="C1801" t="str">
            <v>SALAMINA</v>
          </cell>
        </row>
        <row r="1802">
          <cell r="B1802">
            <v>9383601</v>
          </cell>
          <cell r="C1802" t="str">
            <v>SEA EMPEROR</v>
          </cell>
        </row>
        <row r="1803">
          <cell r="B1803">
            <v>9383895</v>
          </cell>
          <cell r="C1803" t="str">
            <v>CENTRAL</v>
          </cell>
        </row>
        <row r="1804">
          <cell r="B1804">
            <v>9383895</v>
          </cell>
          <cell r="C1804" t="str">
            <v>PRETTY WORLD</v>
          </cell>
        </row>
        <row r="1805">
          <cell r="B1805">
            <v>9383974</v>
          </cell>
          <cell r="C1805" t="str">
            <v>ATLANTIC CANYON</v>
          </cell>
        </row>
        <row r="1806">
          <cell r="B1806">
            <v>9384019</v>
          </cell>
          <cell r="C1806" t="str">
            <v>OVERSEAS KIMOLOS</v>
          </cell>
        </row>
        <row r="1807">
          <cell r="B1807">
            <v>9384095</v>
          </cell>
          <cell r="C1807" t="str">
            <v>MARE BALTIC</v>
          </cell>
        </row>
        <row r="1808">
          <cell r="B1808">
            <v>9384100</v>
          </cell>
          <cell r="C1808" t="str">
            <v>KING EDGAR</v>
          </cell>
        </row>
        <row r="1809">
          <cell r="B1809">
            <v>9384306</v>
          </cell>
          <cell r="C1809" t="str">
            <v>PRISCO IRINA</v>
          </cell>
        </row>
        <row r="1810">
          <cell r="B1810">
            <v>9385178</v>
          </cell>
          <cell r="C1810" t="str">
            <v>VALSESIA</v>
          </cell>
        </row>
        <row r="1811">
          <cell r="B1811">
            <v>9386861</v>
          </cell>
          <cell r="C1811" t="str">
            <v>MAETIGA</v>
          </cell>
        </row>
        <row r="1812">
          <cell r="B1812">
            <v>9387138</v>
          </cell>
          <cell r="C1812" t="str">
            <v>ATLANTIC MIRAGE</v>
          </cell>
        </row>
        <row r="1813">
          <cell r="B1813">
            <v>9387279</v>
          </cell>
          <cell r="C1813" t="str">
            <v>CHRISTINA G.</v>
          </cell>
        </row>
        <row r="1814">
          <cell r="B1814">
            <v>9387281</v>
          </cell>
          <cell r="C1814" t="str">
            <v>ENERGY CENTAUR</v>
          </cell>
        </row>
        <row r="1815">
          <cell r="B1815">
            <v>9387580</v>
          </cell>
          <cell r="C1815" t="str">
            <v>VALLE BIANCA</v>
          </cell>
        </row>
        <row r="1816">
          <cell r="B1816">
            <v>9387918</v>
          </cell>
          <cell r="C1816" t="str">
            <v>ADRIATIC WAVE</v>
          </cell>
        </row>
        <row r="1817">
          <cell r="B1817">
            <v>9387920</v>
          </cell>
          <cell r="C1817" t="str">
            <v>AEGEAN WAVE</v>
          </cell>
        </row>
        <row r="1818">
          <cell r="B1818">
            <v>9387944</v>
          </cell>
          <cell r="C1818" t="str">
            <v>ALPINE MELINA</v>
          </cell>
        </row>
        <row r="1819">
          <cell r="B1819">
            <v>9387956</v>
          </cell>
          <cell r="C1819" t="str">
            <v>TORM NAKSKOV</v>
          </cell>
        </row>
        <row r="1820">
          <cell r="B1820">
            <v>9387970</v>
          </cell>
          <cell r="C1820" t="str">
            <v>ENEGY CENTURION</v>
          </cell>
        </row>
        <row r="1821">
          <cell r="B1821">
            <v>9388015</v>
          </cell>
          <cell r="C1821" t="str">
            <v>ENERGY PANTHER</v>
          </cell>
        </row>
        <row r="1822">
          <cell r="B1822">
            <v>9388027</v>
          </cell>
          <cell r="C1822" t="str">
            <v>ENERGY PUMA</v>
          </cell>
        </row>
        <row r="1823">
          <cell r="B1823">
            <v>9388209</v>
          </cell>
          <cell r="C1823" t="str">
            <v>IRON POINT</v>
          </cell>
        </row>
        <row r="1824">
          <cell r="B1824">
            <v>9388728</v>
          </cell>
          <cell r="C1824" t="str">
            <v>OCEAN TIARA</v>
          </cell>
        </row>
        <row r="1825">
          <cell r="B1825">
            <v>9388766</v>
          </cell>
          <cell r="C1825" t="str">
            <v>OCEAN QUEST (Aframax)</v>
          </cell>
        </row>
        <row r="1826">
          <cell r="B1826">
            <v>9388792</v>
          </cell>
          <cell r="C1826" t="str">
            <v>OCEAN EXPLORER</v>
          </cell>
        </row>
        <row r="1827">
          <cell r="B1827">
            <v>9388948</v>
          </cell>
          <cell r="C1827" t="str">
            <v>JAG AABHA</v>
          </cell>
        </row>
        <row r="1828">
          <cell r="B1828">
            <v>9389289</v>
          </cell>
          <cell r="C1828" t="str">
            <v>KASTAV</v>
          </cell>
        </row>
        <row r="1829">
          <cell r="B1829">
            <v>9389318</v>
          </cell>
          <cell r="C1829" t="str">
            <v>CARTAGENA</v>
          </cell>
        </row>
        <row r="1830">
          <cell r="B1830">
            <v>9389320</v>
          </cell>
          <cell r="C1830" t="str">
            <v>OCEAN CHARIOT</v>
          </cell>
        </row>
        <row r="1831">
          <cell r="B1831">
            <v>9389564</v>
          </cell>
          <cell r="C1831" t="str">
            <v>ATHINA</v>
          </cell>
        </row>
        <row r="1832">
          <cell r="B1832">
            <v>9389837</v>
          </cell>
          <cell r="C1832" t="str">
            <v>GULF CASTLE</v>
          </cell>
        </row>
        <row r="1833">
          <cell r="B1833">
            <v>9389849</v>
          </cell>
          <cell r="C1833" t="str">
            <v>GULF COBALT</v>
          </cell>
        </row>
        <row r="1834">
          <cell r="B1834">
            <v>9389851</v>
          </cell>
          <cell r="C1834" t="str">
            <v>GULF CORAL</v>
          </cell>
        </row>
        <row r="1835">
          <cell r="B1835">
            <v>9389863</v>
          </cell>
          <cell r="C1835" t="str">
            <v>GULF CRYSTAL</v>
          </cell>
        </row>
        <row r="1836">
          <cell r="B1836">
            <v>9389978</v>
          </cell>
          <cell r="C1836" t="str">
            <v>ALPINE CONFIDENCE</v>
          </cell>
        </row>
        <row r="1837">
          <cell r="B1837">
            <v>9390020</v>
          </cell>
          <cell r="C1837" t="str">
            <v>STENA PROGRESS</v>
          </cell>
        </row>
        <row r="1838">
          <cell r="B1838">
            <v>9390599</v>
          </cell>
          <cell r="C1838" t="str">
            <v>PHOENIX LIGHT</v>
          </cell>
        </row>
        <row r="1839">
          <cell r="B1839">
            <v>9390769</v>
          </cell>
          <cell r="C1839" t="str">
            <v>TORM LENE</v>
          </cell>
        </row>
        <row r="1840">
          <cell r="B1840">
            <v>9390939</v>
          </cell>
          <cell r="C1840" t="str">
            <v>SOVEREIGN</v>
          </cell>
        </row>
        <row r="1841">
          <cell r="B1841">
            <v>9391282</v>
          </cell>
          <cell r="C1841" t="str">
            <v>KRITI RUBY</v>
          </cell>
        </row>
        <row r="1842">
          <cell r="B1842">
            <v>9391361</v>
          </cell>
          <cell r="C1842" t="str">
            <v>CONTI AGULHAS</v>
          </cell>
        </row>
        <row r="1843">
          <cell r="B1843">
            <v>9391385</v>
          </cell>
          <cell r="C1843" t="str">
            <v>CONTI EQUATOR</v>
          </cell>
        </row>
        <row r="1844">
          <cell r="B1844">
            <v>9391426</v>
          </cell>
          <cell r="C1844" t="str">
            <v>ALPINE MIA</v>
          </cell>
        </row>
        <row r="1845">
          <cell r="B1845">
            <v>9391438</v>
          </cell>
          <cell r="C1845" t="str">
            <v>ALPINE MOMENT</v>
          </cell>
        </row>
        <row r="1846">
          <cell r="B1846">
            <v>9391488</v>
          </cell>
          <cell r="C1846" t="str">
            <v>VALLE AZZURRA</v>
          </cell>
        </row>
        <row r="1847">
          <cell r="B1847">
            <v>9391490</v>
          </cell>
          <cell r="C1847" t="str">
            <v>VALVERDE</v>
          </cell>
        </row>
        <row r="1848">
          <cell r="B1848">
            <v>9391505</v>
          </cell>
          <cell r="C1848" t="str">
            <v>VALROSSA</v>
          </cell>
        </row>
        <row r="1849">
          <cell r="B1849">
            <v>9391517</v>
          </cell>
          <cell r="C1849" t="str">
            <v>OCEAN PRINCESS I</v>
          </cell>
        </row>
        <row r="1850">
          <cell r="B1850">
            <v>9392389</v>
          </cell>
          <cell r="C1850" t="str">
            <v>MAERSK MIZUSHIMA</v>
          </cell>
        </row>
        <row r="1851">
          <cell r="B1851">
            <v>9392468</v>
          </cell>
          <cell r="C1851" t="str">
            <v>TORM LOTTE</v>
          </cell>
        </row>
        <row r="1852">
          <cell r="B1852">
            <v>9392470</v>
          </cell>
          <cell r="C1852" t="str">
            <v>TORM LILLY</v>
          </cell>
        </row>
        <row r="1853">
          <cell r="B1853">
            <v>9392482</v>
          </cell>
          <cell r="C1853" t="str">
            <v>TORM LOUISE</v>
          </cell>
        </row>
        <row r="1854">
          <cell r="B1854">
            <v>9392779</v>
          </cell>
          <cell r="C1854" t="str">
            <v>ATLANTIC POLARIS</v>
          </cell>
        </row>
        <row r="1855">
          <cell r="B1855">
            <v>9392781</v>
          </cell>
          <cell r="C1855" t="str">
            <v>ATLANTIC PISCES</v>
          </cell>
        </row>
        <row r="1856">
          <cell r="B1856">
            <v>9392793</v>
          </cell>
          <cell r="C1856" t="str">
            <v>ALPINE MAGIC</v>
          </cell>
        </row>
        <row r="1857">
          <cell r="B1857">
            <v>9392808</v>
          </cell>
          <cell r="C1857" t="str">
            <v>ALPINE MYSTERY</v>
          </cell>
        </row>
        <row r="1858">
          <cell r="B1858">
            <v>9393096</v>
          </cell>
          <cell r="C1858" t="str">
            <v>BW YANGTZE</v>
          </cell>
        </row>
        <row r="1859">
          <cell r="B1859">
            <v>9393101</v>
          </cell>
          <cell r="C1859" t="str">
            <v>BW ZAMBESI</v>
          </cell>
        </row>
        <row r="1860">
          <cell r="B1860">
            <v>9395331</v>
          </cell>
          <cell r="C1860" t="str">
            <v>COROSSOL</v>
          </cell>
        </row>
        <row r="1861">
          <cell r="B1861">
            <v>9395367</v>
          </cell>
          <cell r="C1861" t="str">
            <v>HIGHLAND</v>
          </cell>
        </row>
        <row r="1862">
          <cell r="B1862">
            <v>9396323</v>
          </cell>
          <cell r="C1862" t="str">
            <v>HISTRIA GIADA</v>
          </cell>
        </row>
        <row r="1863">
          <cell r="B1863">
            <v>9396373</v>
          </cell>
          <cell r="C1863" t="str">
            <v>NORIENT SOLAR</v>
          </cell>
        </row>
        <row r="1864">
          <cell r="B1864">
            <v>9396385</v>
          </cell>
          <cell r="C1864" t="str">
            <v>NORIENT STAR</v>
          </cell>
        </row>
        <row r="1865">
          <cell r="B1865">
            <v>9396488</v>
          </cell>
          <cell r="C1865" t="str">
            <v>FR8 ENDURANCE</v>
          </cell>
        </row>
        <row r="1866">
          <cell r="B1866">
            <v>9396672</v>
          </cell>
          <cell r="C1866" t="str">
            <v>PIKE</v>
          </cell>
        </row>
        <row r="1867">
          <cell r="B1867">
            <v>9396737</v>
          </cell>
          <cell r="C1867" t="str">
            <v>ISOLA BIANCA</v>
          </cell>
        </row>
        <row r="1868">
          <cell r="B1868">
            <v>9396751</v>
          </cell>
          <cell r="C1868" t="str">
            <v>ISOLA CORALLO</v>
          </cell>
        </row>
        <row r="1869">
          <cell r="B1869">
            <v>9396775</v>
          </cell>
          <cell r="C1869" t="str">
            <v>SUNNY ISLES</v>
          </cell>
        </row>
        <row r="1870">
          <cell r="B1870">
            <v>9396799</v>
          </cell>
          <cell r="C1870" t="str">
            <v>SUNNY BAY</v>
          </cell>
        </row>
        <row r="1871">
          <cell r="B1871">
            <v>9396799</v>
          </cell>
          <cell r="C1871" t="str">
            <v>MISS LUCY</v>
          </cell>
        </row>
        <row r="1872">
          <cell r="B1872">
            <v>9397456</v>
          </cell>
          <cell r="C1872" t="str">
            <v>HELLAS EXPLORER</v>
          </cell>
        </row>
        <row r="1873">
          <cell r="B1873">
            <v>9397511</v>
          </cell>
          <cell r="C1873" t="str">
            <v>LYSIAS</v>
          </cell>
        </row>
        <row r="1874">
          <cell r="B1874">
            <v>9397535</v>
          </cell>
          <cell r="C1874" t="str">
            <v>PRISCO ELENA</v>
          </cell>
        </row>
        <row r="1875">
          <cell r="B1875">
            <v>9397781</v>
          </cell>
          <cell r="C1875" t="str">
            <v>GALISSAS</v>
          </cell>
        </row>
        <row r="1876">
          <cell r="B1876">
            <v>9399272</v>
          </cell>
          <cell r="C1876" t="str">
            <v>NCC HUDA</v>
          </cell>
        </row>
        <row r="1877">
          <cell r="B1877">
            <v>9399612</v>
          </cell>
          <cell r="C1877" t="str">
            <v>ETC NEFERTARI</v>
          </cell>
        </row>
        <row r="1878">
          <cell r="B1878">
            <v>9399882</v>
          </cell>
          <cell r="C1878" t="str">
            <v>LEFKARA</v>
          </cell>
        </row>
        <row r="1879">
          <cell r="B1879">
            <v>9399882</v>
          </cell>
          <cell r="C1879" t="str">
            <v>NAVIG8 LEFKARA</v>
          </cell>
        </row>
        <row r="1880">
          <cell r="B1880">
            <v>9399894</v>
          </cell>
          <cell r="C1880" t="str">
            <v>GERAKAS</v>
          </cell>
        </row>
        <row r="1881">
          <cell r="B1881">
            <v>9399894</v>
          </cell>
          <cell r="C1881" t="str">
            <v>NAVIG8 GERAKAS</v>
          </cell>
        </row>
        <row r="1882">
          <cell r="B1882">
            <v>9399909</v>
          </cell>
          <cell r="C1882" t="str">
            <v>OMODOS</v>
          </cell>
        </row>
        <row r="1883">
          <cell r="B1883">
            <v>9399911</v>
          </cell>
          <cell r="C1883" t="str">
            <v>BOX</v>
          </cell>
        </row>
        <row r="1884">
          <cell r="B1884">
            <v>9399923</v>
          </cell>
          <cell r="C1884" t="str">
            <v>BULL</v>
          </cell>
        </row>
        <row r="1885">
          <cell r="B1885">
            <v>9400708</v>
          </cell>
          <cell r="C1885" t="str">
            <v>CHARLOTTE THERESA</v>
          </cell>
        </row>
        <row r="1886">
          <cell r="B1886">
            <v>9400849</v>
          </cell>
          <cell r="C1886" t="str">
            <v>HIGH BEAM</v>
          </cell>
        </row>
        <row r="1887">
          <cell r="B1887">
            <v>9401025</v>
          </cell>
          <cell r="C1887" t="str">
            <v>ZHONGJI NO. 2</v>
          </cell>
        </row>
        <row r="1888">
          <cell r="B1888">
            <v>9401128</v>
          </cell>
          <cell r="C1888" t="str">
            <v>VERIGE</v>
          </cell>
        </row>
        <row r="1889">
          <cell r="B1889">
            <v>9401233</v>
          </cell>
          <cell r="C1889" t="str">
            <v>PALAWAN STAR</v>
          </cell>
        </row>
        <row r="1890">
          <cell r="B1890">
            <v>9402213</v>
          </cell>
          <cell r="C1890" t="str">
            <v>FALCON EXPRESS</v>
          </cell>
        </row>
        <row r="1891">
          <cell r="B1891">
            <v>9402782</v>
          </cell>
          <cell r="C1891" t="str">
            <v>PACIFIC BERYL</v>
          </cell>
        </row>
        <row r="1892">
          <cell r="B1892">
            <v>9403346</v>
          </cell>
          <cell r="C1892" t="str">
            <v>HIGH FORCE</v>
          </cell>
        </row>
        <row r="1893">
          <cell r="B1893">
            <v>9403554</v>
          </cell>
          <cell r="C1893" t="str">
            <v>SERENGETI</v>
          </cell>
        </row>
        <row r="1894">
          <cell r="B1894">
            <v>9404223</v>
          </cell>
          <cell r="C1894" t="str">
            <v>EMIRATE STAR</v>
          </cell>
        </row>
        <row r="1895">
          <cell r="B1895">
            <v>9405057</v>
          </cell>
          <cell r="C1895" t="str">
            <v>FAIR SEAS</v>
          </cell>
        </row>
        <row r="1896">
          <cell r="B1896">
            <v>9406910</v>
          </cell>
          <cell r="C1896" t="str">
            <v>CONSTANTINOS</v>
          </cell>
        </row>
        <row r="1897">
          <cell r="B1897">
            <v>9407275</v>
          </cell>
          <cell r="C1897" t="str">
            <v>King Douglas</v>
          </cell>
        </row>
        <row r="1898">
          <cell r="B1898">
            <v>9407354</v>
          </cell>
          <cell r="C1898" t="str">
            <v>HORIZON ARMONIA</v>
          </cell>
        </row>
        <row r="1899">
          <cell r="B1899">
            <v>9407380</v>
          </cell>
          <cell r="C1899" t="str">
            <v>HORIZON THETIS</v>
          </cell>
        </row>
        <row r="1900">
          <cell r="B1900">
            <v>9407392</v>
          </cell>
          <cell r="C1900" t="str">
            <v>HORIZON THEANO</v>
          </cell>
        </row>
        <row r="1901">
          <cell r="B1901">
            <v>9407823</v>
          </cell>
          <cell r="C1901" t="str">
            <v>MELTEMI (CLEAN)</v>
          </cell>
        </row>
        <row r="1902">
          <cell r="B1902">
            <v>9408542</v>
          </cell>
          <cell r="C1902" t="str">
            <v>SUVRETTA</v>
          </cell>
        </row>
        <row r="1903">
          <cell r="B1903">
            <v>9408554</v>
          </cell>
          <cell r="C1903" t="str">
            <v>PACIFIC SKY</v>
          </cell>
        </row>
        <row r="1904">
          <cell r="B1904">
            <v>9409259</v>
          </cell>
          <cell r="C1904" t="str">
            <v>FREE SPIRIT</v>
          </cell>
        </row>
        <row r="1905">
          <cell r="B1905">
            <v>9410002</v>
          </cell>
          <cell r="C1905" t="str">
            <v>AGAMEMNON II</v>
          </cell>
        </row>
        <row r="1906">
          <cell r="B1906">
            <v>9410179</v>
          </cell>
          <cell r="C1906" t="str">
            <v>MINERVA PISCES</v>
          </cell>
        </row>
        <row r="1907">
          <cell r="B1907">
            <v>9410648</v>
          </cell>
          <cell r="C1907" t="str">
            <v>ALPINE ALASKA</v>
          </cell>
        </row>
        <row r="1908">
          <cell r="B1908">
            <v>9410894</v>
          </cell>
          <cell r="C1908" t="str">
            <v>SOUTHERN SPIRIT</v>
          </cell>
        </row>
        <row r="1909">
          <cell r="B1909">
            <v>9410911</v>
          </cell>
          <cell r="C1909" t="str">
            <v>POSILLIPO</v>
          </cell>
        </row>
        <row r="1910">
          <cell r="B1910">
            <v>9411989</v>
          </cell>
          <cell r="C1910" t="str">
            <v>ORINOCO STAR</v>
          </cell>
        </row>
        <row r="1911">
          <cell r="B1911">
            <v>9411991</v>
          </cell>
          <cell r="C1911" t="str">
            <v>YUKON STAR</v>
          </cell>
        </row>
        <row r="1912">
          <cell r="B1912">
            <v>9412000</v>
          </cell>
          <cell r="C1912" t="str">
            <v>ZAMBEZI STAR</v>
          </cell>
        </row>
        <row r="1913">
          <cell r="B1913">
            <v>9412177</v>
          </cell>
          <cell r="C1913" t="str">
            <v>MINERVA ARIES</v>
          </cell>
        </row>
        <row r="1914">
          <cell r="B1914">
            <v>9412775</v>
          </cell>
          <cell r="C1914" t="str">
            <v>ZOUZOU</v>
          </cell>
        </row>
        <row r="1915">
          <cell r="B1915">
            <v>9413779</v>
          </cell>
          <cell r="C1915" t="str">
            <v>PACIFIC JEWEL</v>
          </cell>
        </row>
        <row r="1916">
          <cell r="B1916">
            <v>9414278</v>
          </cell>
          <cell r="C1916" t="str">
            <v>NORD STAR</v>
          </cell>
        </row>
        <row r="1917">
          <cell r="B1917">
            <v>9414278</v>
          </cell>
          <cell r="C1917" t="str">
            <v>TORM HELSINGOR</v>
          </cell>
        </row>
        <row r="1918">
          <cell r="B1918">
            <v>9414280</v>
          </cell>
          <cell r="C1918" t="str">
            <v>EAGLE EXPRESS</v>
          </cell>
        </row>
        <row r="1919">
          <cell r="B1919">
            <v>9414292</v>
          </cell>
          <cell r="C1919" t="str">
            <v>CHRISTINA KIRK</v>
          </cell>
        </row>
        <row r="1920">
          <cell r="B1920">
            <v>9416824</v>
          </cell>
          <cell r="C1920" t="str">
            <v>ELECTA</v>
          </cell>
        </row>
        <row r="1921">
          <cell r="B1921">
            <v>9417191</v>
          </cell>
          <cell r="C1921" t="str">
            <v>FPMC 20</v>
          </cell>
        </row>
        <row r="1922">
          <cell r="B1922">
            <v>9417763</v>
          </cell>
          <cell r="C1922" t="str">
            <v>SPRUCE 2</v>
          </cell>
        </row>
        <row r="1923">
          <cell r="B1923">
            <v>9418119</v>
          </cell>
          <cell r="C1923" t="str">
            <v>ABU DHABI STAR</v>
          </cell>
        </row>
        <row r="1924">
          <cell r="B1924">
            <v>9418119</v>
          </cell>
          <cell r="C1924" t="str">
            <v>HORIZON ELECTRA</v>
          </cell>
        </row>
        <row r="1925">
          <cell r="B1925">
            <v>9418121</v>
          </cell>
          <cell r="C1925" t="str">
            <v>MARIOS G</v>
          </cell>
        </row>
        <row r="1926">
          <cell r="B1926">
            <v>9418133</v>
          </cell>
          <cell r="C1926" t="str">
            <v>NAVIG8 SUCCESS</v>
          </cell>
        </row>
        <row r="1927">
          <cell r="B1927">
            <v>9418145</v>
          </cell>
          <cell r="C1927" t="str">
            <v>NAVIG8 STRENGTH</v>
          </cell>
        </row>
        <row r="1928">
          <cell r="B1928">
            <v>9419723</v>
          </cell>
          <cell r="C1928" t="str">
            <v>ANJA KIRK</v>
          </cell>
        </row>
        <row r="1929">
          <cell r="B1929">
            <v>9419735</v>
          </cell>
          <cell r="C1929" t="str">
            <v>MARIANNE KIRK</v>
          </cell>
        </row>
        <row r="1930">
          <cell r="B1930">
            <v>9420851</v>
          </cell>
          <cell r="C1930" t="str">
            <v>VOGE DIGNITY</v>
          </cell>
        </row>
        <row r="1931">
          <cell r="B1931">
            <v>9421324</v>
          </cell>
          <cell r="C1931" t="str">
            <v>MR AQUARIUS</v>
          </cell>
        </row>
        <row r="1932">
          <cell r="B1932">
            <v>9421336</v>
          </cell>
          <cell r="C1932" t="str">
            <v>MERIOM TOPAZ</v>
          </cell>
        </row>
        <row r="1933">
          <cell r="B1933">
            <v>9421336</v>
          </cell>
          <cell r="C1933" t="str">
            <v>MR ARIES</v>
          </cell>
        </row>
        <row r="1934">
          <cell r="B1934">
            <v>9421403</v>
          </cell>
          <cell r="C1934" t="str">
            <v>SWARNA MALA</v>
          </cell>
        </row>
        <row r="1935">
          <cell r="B1935">
            <v>9422641</v>
          </cell>
          <cell r="C1935" t="str">
            <v>AMY</v>
          </cell>
        </row>
        <row r="1936">
          <cell r="B1936">
            <v>9423736</v>
          </cell>
          <cell r="C1936" t="str">
            <v>CENITO</v>
          </cell>
        </row>
        <row r="1937">
          <cell r="B1937">
            <v>9424649</v>
          </cell>
          <cell r="C1937" t="str">
            <v>HIGH EFFICIENCY</v>
          </cell>
        </row>
        <row r="1938">
          <cell r="B1938">
            <v>9424651</v>
          </cell>
          <cell r="C1938" t="str">
            <v>HIGH STRENGTH</v>
          </cell>
        </row>
        <row r="1939">
          <cell r="B1939">
            <v>9425502</v>
          </cell>
          <cell r="C1939" t="str">
            <v>TORM GYDA</v>
          </cell>
        </row>
        <row r="1940">
          <cell r="B1940">
            <v>9425514</v>
          </cell>
          <cell r="C1940" t="str">
            <v>MAERSK MUROTSU</v>
          </cell>
        </row>
        <row r="1941">
          <cell r="B1941">
            <v>9425526</v>
          </cell>
          <cell r="C1941" t="str">
            <v>UNIQUE EXPLORER</v>
          </cell>
        </row>
        <row r="1942">
          <cell r="B1942">
            <v>9425540</v>
          </cell>
          <cell r="C1942" t="str">
            <v>MARIPOSA</v>
          </cell>
        </row>
        <row r="1943">
          <cell r="B1943">
            <v>9426283</v>
          </cell>
          <cell r="C1943" t="str">
            <v>HAFNIA NORDICA</v>
          </cell>
        </row>
        <row r="1944">
          <cell r="B1944">
            <v>9426594</v>
          </cell>
          <cell r="C1944" t="str">
            <v>MARGARITA</v>
          </cell>
        </row>
        <row r="1945">
          <cell r="B1945">
            <v>9428346</v>
          </cell>
          <cell r="C1945" t="str">
            <v>LICHTENSTEIN</v>
          </cell>
        </row>
        <row r="1946">
          <cell r="B1946">
            <v>9428358</v>
          </cell>
          <cell r="C1946" t="str">
            <v>IONIAN WAVE</v>
          </cell>
        </row>
        <row r="1947">
          <cell r="B1947">
            <v>9428360</v>
          </cell>
          <cell r="C1947" t="str">
            <v>TYRRHENIAN WAVE</v>
          </cell>
        </row>
        <row r="1948">
          <cell r="B1948">
            <v>9428451</v>
          </cell>
          <cell r="C1948" t="str">
            <v>KARINA THERESA</v>
          </cell>
        </row>
        <row r="1949">
          <cell r="B1949">
            <v>9428683</v>
          </cell>
          <cell r="C1949" t="str">
            <v>ADAMAS I</v>
          </cell>
        </row>
        <row r="1950">
          <cell r="B1950">
            <v>9428683</v>
          </cell>
          <cell r="C1950" t="str">
            <v>NAVIG8 ADAMAS I</v>
          </cell>
        </row>
        <row r="1951">
          <cell r="B1951">
            <v>9428841</v>
          </cell>
          <cell r="C1951" t="str">
            <v>DL NAVIG8</v>
          </cell>
        </row>
        <row r="1952">
          <cell r="B1952">
            <v>9428994</v>
          </cell>
          <cell r="C1952" t="str">
            <v>SKS DEE</v>
          </cell>
        </row>
        <row r="1953">
          <cell r="B1953">
            <v>9430260</v>
          </cell>
          <cell r="C1953" t="str">
            <v>ALPINE ENDURANCE</v>
          </cell>
        </row>
        <row r="1954">
          <cell r="B1954">
            <v>9430272</v>
          </cell>
          <cell r="C1954" t="str">
            <v>ALPINE ETERNITY</v>
          </cell>
        </row>
        <row r="1955">
          <cell r="B1955">
            <v>9431288</v>
          </cell>
          <cell r="C1955" t="str">
            <v>MAERSK KAYA</v>
          </cell>
        </row>
        <row r="1956">
          <cell r="B1956">
            <v>9431290</v>
          </cell>
          <cell r="C1956" t="str">
            <v>MAERSK KATARINA</v>
          </cell>
        </row>
        <row r="1957">
          <cell r="B1957">
            <v>9433509</v>
          </cell>
          <cell r="C1957" t="str">
            <v>TORM ATLANTIC</v>
          </cell>
        </row>
        <row r="1958">
          <cell r="B1958">
            <v>9433585</v>
          </cell>
          <cell r="C1958" t="str">
            <v>PINK STARS</v>
          </cell>
        </row>
        <row r="1959">
          <cell r="B1959">
            <v>9433597</v>
          </cell>
          <cell r="C1959" t="str">
            <v>ORANGE STARS</v>
          </cell>
        </row>
        <row r="1960">
          <cell r="B1960">
            <v>9433834</v>
          </cell>
          <cell r="C1960" t="str">
            <v>FPMC 25</v>
          </cell>
        </row>
        <row r="1961">
          <cell r="B1961">
            <v>9433901</v>
          </cell>
          <cell r="C1961" t="str">
            <v>CPO KOREA</v>
          </cell>
        </row>
        <row r="1962">
          <cell r="B1962">
            <v>9434204</v>
          </cell>
          <cell r="C1962" t="str">
            <v>CPO CHINA</v>
          </cell>
        </row>
        <row r="1963">
          <cell r="B1963">
            <v>9434216</v>
          </cell>
          <cell r="C1963" t="str">
            <v>CPO JAPAN</v>
          </cell>
        </row>
        <row r="1964">
          <cell r="B1964">
            <v>9434228</v>
          </cell>
          <cell r="C1964" t="str">
            <v>CPO INDIA</v>
          </cell>
        </row>
        <row r="1965">
          <cell r="B1965">
            <v>9434230</v>
          </cell>
          <cell r="C1965" t="str">
            <v>CPO SINGAPORE</v>
          </cell>
        </row>
        <row r="1966">
          <cell r="B1966">
            <v>9435569</v>
          </cell>
          <cell r="C1966" t="str">
            <v>QI LIN ZUO</v>
          </cell>
        </row>
        <row r="1967">
          <cell r="B1967">
            <v>9435909</v>
          </cell>
          <cell r="C1967" t="str">
            <v>OVERSEAS SANTORINI</v>
          </cell>
        </row>
        <row r="1968">
          <cell r="B1968">
            <v>9436343</v>
          </cell>
          <cell r="C1968" t="str">
            <v>GRAZIA</v>
          </cell>
        </row>
        <row r="1969">
          <cell r="B1969">
            <v>9436707</v>
          </cell>
          <cell r="C1969" t="str">
            <v>ALLEGRA</v>
          </cell>
        </row>
        <row r="1970">
          <cell r="B1970">
            <v>9437658</v>
          </cell>
          <cell r="C1970" t="str">
            <v>FPMC P EAGLE</v>
          </cell>
        </row>
        <row r="1971">
          <cell r="B1971">
            <v>9439797</v>
          </cell>
          <cell r="C1971" t="str">
            <v>RIDGEBURY KATHRINE Z</v>
          </cell>
        </row>
        <row r="1972">
          <cell r="B1972">
            <v>9439797</v>
          </cell>
          <cell r="C1972" t="str">
            <v>YASA MARMARIS</v>
          </cell>
        </row>
        <row r="1973">
          <cell r="B1973">
            <v>9439802</v>
          </cell>
          <cell r="C1973" t="str">
            <v>RIDGEBURY ROSEMARY E</v>
          </cell>
        </row>
        <row r="1974">
          <cell r="B1974">
            <v>9440136</v>
          </cell>
          <cell r="C1974" t="str">
            <v>ATLANTIC PEGASUS</v>
          </cell>
        </row>
        <row r="1975">
          <cell r="B1975">
            <v>9440473</v>
          </cell>
          <cell r="C1975" t="str">
            <v>ALTESSE</v>
          </cell>
        </row>
        <row r="1976">
          <cell r="B1976">
            <v>9440485</v>
          </cell>
          <cell r="C1976" t="str">
            <v>ARAMON</v>
          </cell>
        </row>
        <row r="1977">
          <cell r="B1977">
            <v>9440497</v>
          </cell>
          <cell r="C1977" t="str">
            <v>ALIGOTE</v>
          </cell>
        </row>
        <row r="1978">
          <cell r="B1978">
            <v>9441166</v>
          </cell>
          <cell r="C1978" t="str">
            <v>CAPE TAMPA</v>
          </cell>
        </row>
        <row r="1979">
          <cell r="B1979">
            <v>9441180</v>
          </cell>
          <cell r="C1979" t="str">
            <v>CAPE TEES</v>
          </cell>
        </row>
        <row r="1980">
          <cell r="B1980">
            <v>9441855</v>
          </cell>
          <cell r="C1980" t="str">
            <v>NORD INSPIRATION</v>
          </cell>
        </row>
        <row r="1981">
          <cell r="B1981">
            <v>9442720</v>
          </cell>
          <cell r="C1981" t="str">
            <v>MARLIN IRIS</v>
          </cell>
        </row>
        <row r="1982">
          <cell r="B1982">
            <v>9442720</v>
          </cell>
          <cell r="C1982" t="str">
            <v>MR LEO</v>
          </cell>
        </row>
        <row r="1983">
          <cell r="B1983">
            <v>9443140</v>
          </cell>
          <cell r="C1983" t="str">
            <v>CPO AUSTRALIA</v>
          </cell>
        </row>
        <row r="1984">
          <cell r="B1984">
            <v>9443152</v>
          </cell>
          <cell r="C1984" t="str">
            <v>CPO NEW ZEALAND</v>
          </cell>
        </row>
        <row r="1985">
          <cell r="B1985">
            <v>9443877</v>
          </cell>
          <cell r="C1985" t="str">
            <v>STX ACE 10</v>
          </cell>
        </row>
        <row r="1986">
          <cell r="B1986">
            <v>9444508</v>
          </cell>
          <cell r="C1986" t="str">
            <v>RHINO</v>
          </cell>
        </row>
        <row r="1987">
          <cell r="B1987">
            <v>9447732</v>
          </cell>
          <cell r="C1987" t="str">
            <v>MAERSK MAGELLAN</v>
          </cell>
        </row>
        <row r="1988">
          <cell r="B1988">
            <v>9447756</v>
          </cell>
          <cell r="C1988" t="str">
            <v>GAN TRIUMPH</v>
          </cell>
        </row>
        <row r="1989">
          <cell r="B1989">
            <v>9447768</v>
          </cell>
          <cell r="C1989" t="str">
            <v>MAERSK MALAGA</v>
          </cell>
        </row>
        <row r="1990">
          <cell r="B1990">
            <v>9448152</v>
          </cell>
          <cell r="C1990" t="str">
            <v>FPMC P FORTUNE</v>
          </cell>
        </row>
        <row r="1991">
          <cell r="B1991">
            <v>9448310</v>
          </cell>
          <cell r="C1991" t="str">
            <v>NORD BUTTERFLY</v>
          </cell>
        </row>
        <row r="1992">
          <cell r="B1992">
            <v>9448322</v>
          </cell>
          <cell r="C1992" t="str">
            <v>NORD SWAN</v>
          </cell>
        </row>
        <row r="1993">
          <cell r="B1993">
            <v>9448334</v>
          </cell>
          <cell r="C1993" t="str">
            <v>NORD GOODWILL</v>
          </cell>
        </row>
        <row r="1994">
          <cell r="B1994">
            <v>9448724</v>
          </cell>
          <cell r="C1994" t="str">
            <v>NORD GAINER</v>
          </cell>
        </row>
        <row r="1995">
          <cell r="B1995">
            <v>9448891</v>
          </cell>
          <cell r="C1995" t="str">
            <v>SOPHIA 3</v>
          </cell>
        </row>
        <row r="1996">
          <cell r="B1996">
            <v>9451692</v>
          </cell>
          <cell r="C1996" t="str">
            <v>ALPINE MARINA</v>
          </cell>
        </row>
        <row r="1997">
          <cell r="B1997">
            <v>9451707</v>
          </cell>
          <cell r="C1997" t="str">
            <v>ALPINE MONIQUE</v>
          </cell>
        </row>
        <row r="1998">
          <cell r="B1998">
            <v>9451733</v>
          </cell>
          <cell r="C1998" t="str">
            <v>NINA</v>
          </cell>
        </row>
        <row r="1999">
          <cell r="B1999">
            <v>9455052</v>
          </cell>
          <cell r="C1999" t="str">
            <v>ATLANTIC SIRIUS</v>
          </cell>
        </row>
        <row r="2000">
          <cell r="B2000">
            <v>9455806</v>
          </cell>
          <cell r="C2000" t="str">
            <v>GLENDA MELANIE</v>
          </cell>
        </row>
        <row r="2001">
          <cell r="B2001">
            <v>9456927</v>
          </cell>
          <cell r="C2001" t="str">
            <v>SCF PLYMOUTH</v>
          </cell>
        </row>
        <row r="2002">
          <cell r="B2002">
            <v>9456939</v>
          </cell>
          <cell r="C2002" t="str">
            <v>FLAGSHIP ORCHID</v>
          </cell>
        </row>
        <row r="2003">
          <cell r="B2003">
            <v>9457268</v>
          </cell>
          <cell r="C2003" t="str">
            <v>SEAFRONTIER</v>
          </cell>
        </row>
        <row r="2004">
          <cell r="B2004">
            <v>9457268</v>
          </cell>
          <cell r="C2004" t="str">
            <v>SEA FRONTIER</v>
          </cell>
        </row>
        <row r="2005">
          <cell r="B2005">
            <v>9457713</v>
          </cell>
          <cell r="C2005" t="str">
            <v>ALPINE MAGNOLIA</v>
          </cell>
        </row>
        <row r="2006">
          <cell r="B2006">
            <v>9457763</v>
          </cell>
          <cell r="C2006" t="str">
            <v>ATHIRI</v>
          </cell>
        </row>
        <row r="2007">
          <cell r="B2007">
            <v>9459060</v>
          </cell>
          <cell r="C2007" t="str">
            <v>NAVE ATRIA</v>
          </cell>
        </row>
        <row r="2008">
          <cell r="B2008">
            <v>9459072</v>
          </cell>
          <cell r="C2008" t="str">
            <v>NAVE AQUILA</v>
          </cell>
        </row>
        <row r="2009">
          <cell r="B2009">
            <v>9459084</v>
          </cell>
          <cell r="C2009" t="str">
            <v>NAVE BELLATRIX</v>
          </cell>
        </row>
        <row r="2010">
          <cell r="B2010">
            <v>9459096</v>
          </cell>
          <cell r="C2010" t="str">
            <v>NAVE ORION</v>
          </cell>
        </row>
        <row r="2011">
          <cell r="B2011">
            <v>9460136</v>
          </cell>
          <cell r="C2011" t="str">
            <v>ALPINE AMALIA</v>
          </cell>
        </row>
        <row r="2012">
          <cell r="B2012">
            <v>9461659</v>
          </cell>
          <cell r="C2012" t="str">
            <v>FREJA PEGASUS</v>
          </cell>
        </row>
        <row r="2013">
          <cell r="B2013">
            <v>9461659</v>
          </cell>
          <cell r="C2013" t="str">
            <v>HAFNIA PEGASUS</v>
          </cell>
        </row>
        <row r="2014">
          <cell r="B2014">
            <v>9461661</v>
          </cell>
          <cell r="C2014" t="str">
            <v>HAFINA ANDROMEDA</v>
          </cell>
        </row>
        <row r="2015">
          <cell r="B2015">
            <v>9461661</v>
          </cell>
          <cell r="C2015" t="str">
            <v>HAFNIA ANDROMEDA</v>
          </cell>
        </row>
        <row r="2016">
          <cell r="B2016">
            <v>9461685</v>
          </cell>
          <cell r="C2016" t="str">
            <v>HAFNIA LUPUS</v>
          </cell>
        </row>
        <row r="2017">
          <cell r="B2017">
            <v>9461697</v>
          </cell>
          <cell r="C2017" t="str">
            <v>HAFNIA CRUX</v>
          </cell>
        </row>
        <row r="2018">
          <cell r="B2018">
            <v>9461702</v>
          </cell>
          <cell r="C2018" t="str">
            <v>HAFNIA PHOENIX</v>
          </cell>
        </row>
        <row r="2019">
          <cell r="B2019">
            <v>9464352</v>
          </cell>
          <cell r="C2019" t="str">
            <v>LUCKY SAILOR</v>
          </cell>
        </row>
        <row r="2020">
          <cell r="B2020">
            <v>9464364</v>
          </cell>
          <cell r="C2020" t="str">
            <v>AGIOS NIKOLAOS IV</v>
          </cell>
        </row>
        <row r="2021">
          <cell r="B2021">
            <v>9465966</v>
          </cell>
          <cell r="C2021" t="str">
            <v>TORM ALICE</v>
          </cell>
        </row>
        <row r="2022">
          <cell r="B2022">
            <v>9465978</v>
          </cell>
          <cell r="C2022" t="str">
            <v>TORM ASLAUG</v>
          </cell>
        </row>
        <row r="2023">
          <cell r="B2023">
            <v>9465980</v>
          </cell>
          <cell r="C2023" t="str">
            <v>TORM ALMENA</v>
          </cell>
        </row>
        <row r="2024">
          <cell r="B2024">
            <v>9465992</v>
          </cell>
          <cell r="C2024" t="str">
            <v>TORM AGNES</v>
          </cell>
        </row>
        <row r="2025">
          <cell r="B2025">
            <v>9466001</v>
          </cell>
          <cell r="C2025" t="str">
            <v>TORM ALEXANDRA</v>
          </cell>
        </row>
        <row r="2026">
          <cell r="B2026">
            <v>9466013</v>
          </cell>
          <cell r="C2026" t="str">
            <v>TORM AGNETE</v>
          </cell>
        </row>
        <row r="2027">
          <cell r="B2027">
            <v>9466025</v>
          </cell>
          <cell r="C2027" t="str">
            <v>TORM AMALIE</v>
          </cell>
        </row>
        <row r="2028">
          <cell r="B2028">
            <v>9467732</v>
          </cell>
          <cell r="C2028" t="str">
            <v>SWARNA KAMAL</v>
          </cell>
        </row>
        <row r="2029">
          <cell r="B2029">
            <v>9467809</v>
          </cell>
          <cell r="C2029" t="str">
            <v>HAFNIA ASIA</v>
          </cell>
        </row>
        <row r="2030">
          <cell r="B2030">
            <v>9467811</v>
          </cell>
          <cell r="C2030" t="str">
            <v>HAFNIA AFRICA</v>
          </cell>
        </row>
        <row r="2031">
          <cell r="B2031">
            <v>9470260</v>
          </cell>
          <cell r="C2031" t="str">
            <v>OVERSEAS ATHENS</v>
          </cell>
        </row>
        <row r="2032">
          <cell r="B2032">
            <v>9470911</v>
          </cell>
          <cell r="C2032" t="str">
            <v>GLENDA MEGAN</v>
          </cell>
        </row>
        <row r="2033">
          <cell r="B2033">
            <v>9470985</v>
          </cell>
          <cell r="C2033" t="str">
            <v>MOUNT EVEREST</v>
          </cell>
        </row>
        <row r="2034">
          <cell r="B2034">
            <v>9470997</v>
          </cell>
          <cell r="C2034" t="str">
            <v>MOUNT KIBO</v>
          </cell>
        </row>
        <row r="2035">
          <cell r="B2035">
            <v>9471329</v>
          </cell>
          <cell r="C2035" t="str">
            <v>ENJOY</v>
          </cell>
        </row>
        <row r="2036">
          <cell r="B2036">
            <v>9471329</v>
          </cell>
          <cell r="C2036" t="str">
            <v>FLAGSHIP SAGE</v>
          </cell>
        </row>
        <row r="2037">
          <cell r="B2037">
            <v>9472751</v>
          </cell>
          <cell r="C2037" t="str">
            <v>ORWELL</v>
          </cell>
        </row>
        <row r="2038">
          <cell r="B2038">
            <v>9472763</v>
          </cell>
          <cell r="C2038" t="str">
            <v>CALETTA</v>
          </cell>
        </row>
        <row r="2039">
          <cell r="B2039">
            <v>9476812</v>
          </cell>
          <cell r="C2039" t="str">
            <v>GUNHILD KIRK</v>
          </cell>
        </row>
        <row r="2040">
          <cell r="B2040">
            <v>9476824</v>
          </cell>
          <cell r="C2040" t="str">
            <v>HAFNIA LEO</v>
          </cell>
        </row>
        <row r="2041">
          <cell r="B2041">
            <v>9478688</v>
          </cell>
          <cell r="C2041" t="str">
            <v>ALPINE MEADOW</v>
          </cell>
        </row>
        <row r="2042">
          <cell r="B2042">
            <v>9478705</v>
          </cell>
          <cell r="C2042" t="str">
            <v>ALPINE LEGEND</v>
          </cell>
        </row>
        <row r="2043">
          <cell r="B2043">
            <v>9478717</v>
          </cell>
          <cell r="C2043" t="str">
            <v>ALPINE LIGHT</v>
          </cell>
        </row>
        <row r="2044">
          <cell r="B2044">
            <v>9478729</v>
          </cell>
          <cell r="C2044" t="str">
            <v>ASPROUDA</v>
          </cell>
        </row>
        <row r="2045">
          <cell r="B2045">
            <v>9482550</v>
          </cell>
          <cell r="C2045" t="str">
            <v>LATGALE</v>
          </cell>
        </row>
        <row r="2046">
          <cell r="B2046">
            <v>9482562</v>
          </cell>
          <cell r="C2046" t="str">
            <v>ZEMGALE</v>
          </cell>
        </row>
        <row r="2047">
          <cell r="B2047">
            <v>9482859</v>
          </cell>
          <cell r="C2047" t="str">
            <v>GEORG JACOB</v>
          </cell>
        </row>
        <row r="2048">
          <cell r="B2048">
            <v>9482861</v>
          </cell>
          <cell r="C2048" t="str">
            <v>TILL JACOB</v>
          </cell>
        </row>
        <row r="2049">
          <cell r="B2049">
            <v>9482873</v>
          </cell>
          <cell r="C2049" t="str">
            <v>CORDULA JACOB</v>
          </cell>
        </row>
        <row r="2050">
          <cell r="B2050">
            <v>9483619</v>
          </cell>
          <cell r="C2050" t="str">
            <v>TRADEWIND PASSION</v>
          </cell>
        </row>
        <row r="2051">
          <cell r="B2051">
            <v>9485629</v>
          </cell>
          <cell r="C2051" t="str">
            <v>UACC IBN SINA</v>
          </cell>
        </row>
        <row r="2052">
          <cell r="B2052">
            <v>9485631</v>
          </cell>
          <cell r="C2052" t="str">
            <v>UACC IBN AL HAITHAM</v>
          </cell>
        </row>
        <row r="2053">
          <cell r="B2053">
            <v>9487469</v>
          </cell>
          <cell r="C2053" t="str">
            <v>NAVE TITAN</v>
          </cell>
        </row>
        <row r="2054">
          <cell r="B2054">
            <v>9488413</v>
          </cell>
          <cell r="C2054" t="str">
            <v>NORDIC ANNE</v>
          </cell>
        </row>
        <row r="2055">
          <cell r="B2055">
            <v>9489558</v>
          </cell>
          <cell r="C2055" t="str">
            <v>ADAMAS</v>
          </cell>
        </row>
        <row r="2056">
          <cell r="B2056">
            <v>9494668</v>
          </cell>
          <cell r="C2056" t="str">
            <v>GLENDA MEREDITH</v>
          </cell>
        </row>
        <row r="2057">
          <cell r="B2057">
            <v>9494670</v>
          </cell>
          <cell r="C2057" t="str">
            <v>GLENDA MERYL</v>
          </cell>
        </row>
        <row r="2058">
          <cell r="B2058">
            <v>9496032</v>
          </cell>
          <cell r="C2058" t="str">
            <v>FLAGSHIP PRIVET</v>
          </cell>
        </row>
        <row r="2059">
          <cell r="B2059">
            <v>9506069</v>
          </cell>
          <cell r="C2059" t="str">
            <v>BW SHINANO</v>
          </cell>
        </row>
        <row r="2060">
          <cell r="B2060">
            <v>9506693</v>
          </cell>
          <cell r="C2060" t="str">
            <v>GOLD POINT</v>
          </cell>
        </row>
        <row r="2061">
          <cell r="B2061">
            <v>9509449</v>
          </cell>
          <cell r="C2061" t="str">
            <v>ELANDRA OAK</v>
          </cell>
        </row>
        <row r="2062">
          <cell r="B2062">
            <v>9510462</v>
          </cell>
          <cell r="C2062" t="str">
            <v>SILVER POINT</v>
          </cell>
        </row>
        <row r="2063">
          <cell r="B2063">
            <v>9510682</v>
          </cell>
          <cell r="C2063" t="str">
            <v>MAXWELL BAY</v>
          </cell>
        </row>
        <row r="2064">
          <cell r="B2064">
            <v>9512757</v>
          </cell>
          <cell r="C2064" t="str">
            <v>HIGH PEARL</v>
          </cell>
        </row>
        <row r="2065">
          <cell r="B2065">
            <v>9515917</v>
          </cell>
          <cell r="C2065" t="str">
            <v>ZEFYROS</v>
          </cell>
        </row>
        <row r="2066">
          <cell r="B2066">
            <v>9516222</v>
          </cell>
          <cell r="C2066" t="str">
            <v>ARENDAL</v>
          </cell>
        </row>
        <row r="2067">
          <cell r="B2067">
            <v>9516222</v>
          </cell>
          <cell r="C2067" t="str">
            <v>NAVIG8 ARENDAL</v>
          </cell>
        </row>
        <row r="2068">
          <cell r="B2068">
            <v>9516258</v>
          </cell>
          <cell r="C2068" t="str">
            <v>KOURION</v>
          </cell>
        </row>
        <row r="2069">
          <cell r="B2069">
            <v>9520869</v>
          </cell>
          <cell r="C2069" t="str">
            <v>FLAGSHIP IVY</v>
          </cell>
        </row>
        <row r="2070">
          <cell r="B2070">
            <v>9520869</v>
          </cell>
          <cell r="C2070" t="str">
            <v>RIO LILLEHAMMER</v>
          </cell>
        </row>
        <row r="2071">
          <cell r="B2071">
            <v>9527609</v>
          </cell>
          <cell r="C2071" t="str">
            <v>COLORADO STAR</v>
          </cell>
        </row>
        <row r="2072">
          <cell r="B2072">
            <v>9528134</v>
          </cell>
          <cell r="C2072" t="str">
            <v>DALMACIJA</v>
          </cell>
        </row>
        <row r="2073">
          <cell r="B2073">
            <v>9528392</v>
          </cell>
          <cell r="C2073" t="str">
            <v>MISS MARIAROSARIA</v>
          </cell>
        </row>
        <row r="2074">
          <cell r="B2074">
            <v>9532159</v>
          </cell>
          <cell r="C2074" t="str">
            <v>FS DILIGENCE</v>
          </cell>
        </row>
        <row r="2075">
          <cell r="B2075">
            <v>9538165</v>
          </cell>
          <cell r="C2075" t="str">
            <v>SUPERBA</v>
          </cell>
        </row>
        <row r="2076">
          <cell r="B2076">
            <v>9539573</v>
          </cell>
          <cell r="C2076" t="str">
            <v>PACIFIC ZIRCON</v>
          </cell>
        </row>
        <row r="2077">
          <cell r="B2077">
            <v>9539597</v>
          </cell>
          <cell r="C2077" t="str">
            <v>PACIFIC ONYX</v>
          </cell>
        </row>
        <row r="2078">
          <cell r="B2078">
            <v>9539925</v>
          </cell>
          <cell r="C2078" t="str">
            <v>ARDMORE SEAVENTURE</v>
          </cell>
        </row>
        <row r="2079">
          <cell r="B2079">
            <v>9540807</v>
          </cell>
          <cell r="C2079" t="str">
            <v>HIMALAYA</v>
          </cell>
        </row>
        <row r="2080">
          <cell r="B2080">
            <v>9540821</v>
          </cell>
          <cell r="C2080" t="str">
            <v>UNIQUE GUARDIAN</v>
          </cell>
        </row>
        <row r="2081">
          <cell r="B2081">
            <v>9543548</v>
          </cell>
          <cell r="C2081" t="str">
            <v>TORM ARAWA</v>
          </cell>
        </row>
        <row r="2082">
          <cell r="B2082">
            <v>9544592</v>
          </cell>
          <cell r="C2082" t="str">
            <v>EASTERN FORCE</v>
          </cell>
        </row>
        <row r="2083">
          <cell r="B2083">
            <v>9544592</v>
          </cell>
          <cell r="C2083" t="str">
            <v>ESKDEN</v>
          </cell>
        </row>
        <row r="2084">
          <cell r="B2084">
            <v>9544607</v>
          </cell>
          <cell r="C2084" t="str">
            <v>JBU SINCERITY</v>
          </cell>
        </row>
        <row r="2085">
          <cell r="B2085">
            <v>9547506</v>
          </cell>
          <cell r="C2085" t="str">
            <v>NORD IMAGINATION</v>
          </cell>
        </row>
        <row r="2086">
          <cell r="B2086">
            <v>9547520</v>
          </cell>
          <cell r="C2086" t="str">
            <v>ALPINE MARIE</v>
          </cell>
        </row>
        <row r="2087">
          <cell r="B2087">
            <v>9547776</v>
          </cell>
          <cell r="C2087" t="str">
            <v>NORTHSEA BETA</v>
          </cell>
        </row>
        <row r="2088">
          <cell r="B2088">
            <v>9550682</v>
          </cell>
          <cell r="C2088" t="str">
            <v>SUMMIT AUSTRALIA</v>
          </cell>
        </row>
        <row r="2089">
          <cell r="B2089">
            <v>9550694</v>
          </cell>
          <cell r="C2089" t="str">
            <v>UACC EAGLE</v>
          </cell>
        </row>
        <row r="2090">
          <cell r="B2090">
            <v>9550709</v>
          </cell>
          <cell r="C2090" t="str">
            <v>SUMMIT AFRICA</v>
          </cell>
        </row>
        <row r="2091">
          <cell r="B2091">
            <v>9555292</v>
          </cell>
          <cell r="C2091" t="str">
            <v>NORD INNOVATION</v>
          </cell>
        </row>
        <row r="2092">
          <cell r="B2092">
            <v>9555307</v>
          </cell>
          <cell r="C2092" t="str">
            <v>LEOPARD</v>
          </cell>
        </row>
        <row r="2093">
          <cell r="B2093">
            <v>9556181</v>
          </cell>
          <cell r="C2093" t="str">
            <v>NAVIG8 HONOR</v>
          </cell>
        </row>
        <row r="2094">
          <cell r="B2094">
            <v>9564671</v>
          </cell>
          <cell r="C2094" t="str">
            <v>IRIS VICTORIA</v>
          </cell>
        </row>
        <row r="2095">
          <cell r="B2095">
            <v>9568031</v>
          </cell>
          <cell r="C2095" t="str">
            <v>NORD INTEGRITY</v>
          </cell>
        </row>
        <row r="2096">
          <cell r="B2096">
            <v>9570101</v>
          </cell>
          <cell r="C2096" t="str">
            <v>SEACLIPPER</v>
          </cell>
        </row>
        <row r="2097">
          <cell r="B2097">
            <v>9571038</v>
          </cell>
          <cell r="C2097" t="str">
            <v>JUSTICE VICTORIA</v>
          </cell>
        </row>
        <row r="2098">
          <cell r="B2098">
            <v>9573658</v>
          </cell>
          <cell r="C2098" t="str">
            <v>MAERSK MISAKI</v>
          </cell>
        </row>
        <row r="2099">
          <cell r="B2099">
            <v>9573660</v>
          </cell>
          <cell r="C2099" t="str">
            <v>PACIFIC DIAMOND</v>
          </cell>
        </row>
        <row r="2100">
          <cell r="B2100">
            <v>9573684</v>
          </cell>
          <cell r="C2100" t="str">
            <v>CARINA</v>
          </cell>
        </row>
        <row r="2101">
          <cell r="B2101">
            <v>9577056</v>
          </cell>
          <cell r="C2101" t="str">
            <v>SCF ALPINE</v>
          </cell>
        </row>
        <row r="2102">
          <cell r="B2102">
            <v>9577123</v>
          </cell>
          <cell r="C2102" t="str">
            <v>SCF PRUDENCIA</v>
          </cell>
        </row>
        <row r="2103">
          <cell r="B2103">
            <v>9581447</v>
          </cell>
          <cell r="C2103" t="str">
            <v>FIDELITY II</v>
          </cell>
        </row>
        <row r="2104">
          <cell r="B2104">
            <v>9583653</v>
          </cell>
          <cell r="C2104" t="str">
            <v>NISIDA</v>
          </cell>
        </row>
        <row r="2105">
          <cell r="B2105">
            <v>9583665</v>
          </cell>
          <cell r="C2105" t="str">
            <v>MISENO</v>
          </cell>
        </row>
        <row r="2106">
          <cell r="B2106">
            <v>9584102</v>
          </cell>
          <cell r="C2106" t="str">
            <v>KAMOME VICTORIA</v>
          </cell>
        </row>
        <row r="2107">
          <cell r="B2107">
            <v>9587831</v>
          </cell>
          <cell r="C2107" t="str">
            <v>AGENA</v>
          </cell>
        </row>
        <row r="2108">
          <cell r="B2108">
            <v>9587843</v>
          </cell>
          <cell r="C2108" t="str">
            <v>ASTELLA</v>
          </cell>
        </row>
        <row r="2109">
          <cell r="B2109">
            <v>9589815</v>
          </cell>
          <cell r="C2109" t="str">
            <v>LILAC VICTORIA</v>
          </cell>
        </row>
        <row r="2110">
          <cell r="B2110">
            <v>9589932</v>
          </cell>
          <cell r="C2110" t="str">
            <v>NAVE CASSIOPEIA</v>
          </cell>
        </row>
        <row r="2111">
          <cell r="B2111">
            <v>9590905</v>
          </cell>
          <cell r="C2111" t="str">
            <v>MAERSK MIYAJIMA</v>
          </cell>
        </row>
        <row r="2112">
          <cell r="B2112">
            <v>9592680</v>
          </cell>
          <cell r="C2112" t="str">
            <v>JO PINARI</v>
          </cell>
        </row>
        <row r="2113">
          <cell r="B2113">
            <v>9592692</v>
          </cell>
          <cell r="C2113" t="str">
            <v>JO PROVEL</v>
          </cell>
        </row>
        <row r="2114">
          <cell r="B2114">
            <v>9594896</v>
          </cell>
          <cell r="C2114" t="str">
            <v>FLAGSHIP TULIP</v>
          </cell>
        </row>
        <row r="2115">
          <cell r="B2115">
            <v>9594896</v>
          </cell>
          <cell r="C2115" t="str">
            <v>EMERALD SUMMIT</v>
          </cell>
        </row>
        <row r="2116">
          <cell r="B2116">
            <v>9595137</v>
          </cell>
          <cell r="C2116" t="str">
            <v>ATRIA</v>
          </cell>
        </row>
        <row r="2117">
          <cell r="B2117">
            <v>9601194</v>
          </cell>
          <cell r="C2117" t="str">
            <v>KING PHILIPPOS</v>
          </cell>
        </row>
        <row r="2118">
          <cell r="B2118">
            <v>9602722</v>
          </cell>
          <cell r="C2118" t="str">
            <v>JO REDWOOD</v>
          </cell>
        </row>
        <row r="2119">
          <cell r="B2119">
            <v>9607198</v>
          </cell>
          <cell r="C2119" t="str">
            <v>BW HAWK</v>
          </cell>
        </row>
        <row r="2120">
          <cell r="B2120">
            <v>9607203</v>
          </cell>
          <cell r="C2120" t="str">
            <v>BW KESTREL</v>
          </cell>
        </row>
        <row r="2121">
          <cell r="B2121">
            <v>9607629</v>
          </cell>
          <cell r="C2121" t="str">
            <v>HISTRIA CROWN</v>
          </cell>
        </row>
        <row r="2122">
          <cell r="B2122">
            <v>9608867</v>
          </cell>
          <cell r="C2122" t="str">
            <v>MAGIC VICTORIA</v>
          </cell>
        </row>
        <row r="2123">
          <cell r="B2123">
            <v>9617959</v>
          </cell>
          <cell r="C2123" t="str">
            <v>HAFNIA LIBRA</v>
          </cell>
        </row>
        <row r="2124">
          <cell r="B2124">
            <v>9629574</v>
          </cell>
          <cell r="C2124" t="str">
            <v>SEAFRIEND</v>
          </cell>
        </row>
        <row r="2125">
          <cell r="B2125">
            <v>9629926</v>
          </cell>
          <cell r="C2125" t="str">
            <v>STI AMBER</v>
          </cell>
        </row>
        <row r="2126">
          <cell r="B2126">
            <v>9629940</v>
          </cell>
          <cell r="C2126" t="str">
            <v>STI RUBY</v>
          </cell>
        </row>
        <row r="2127">
          <cell r="B2127">
            <v>9629952</v>
          </cell>
          <cell r="C2127" t="str">
            <v>STI GARNET</v>
          </cell>
        </row>
        <row r="2128">
          <cell r="B2128">
            <v>9629964</v>
          </cell>
          <cell r="C2128" t="str">
            <v>STI ONYX</v>
          </cell>
        </row>
        <row r="2129">
          <cell r="B2129">
            <v>9631383</v>
          </cell>
          <cell r="C2129" t="str">
            <v>AMI</v>
          </cell>
        </row>
        <row r="2130">
          <cell r="B2130">
            <v>9635755</v>
          </cell>
          <cell r="C2130" t="str">
            <v>LEOPARD MOON</v>
          </cell>
        </row>
        <row r="2131">
          <cell r="B2131">
            <v>9635767</v>
          </cell>
          <cell r="C2131" t="str">
            <v>LEOPARD STAR</v>
          </cell>
        </row>
        <row r="2132">
          <cell r="B2132">
            <v>9635779</v>
          </cell>
          <cell r="C2132" t="str">
            <v>LEOPARD SEA</v>
          </cell>
        </row>
        <row r="2133">
          <cell r="B2133">
            <v>9635808</v>
          </cell>
          <cell r="C2133" t="str">
            <v>BW LYNX</v>
          </cell>
        </row>
        <row r="2134">
          <cell r="B2134">
            <v>9635810</v>
          </cell>
          <cell r="C2134" t="str">
            <v>BW PUMA</v>
          </cell>
        </row>
        <row r="2135">
          <cell r="B2135">
            <v>9635822</v>
          </cell>
          <cell r="C2135" t="str">
            <v>BW LEOPARD</v>
          </cell>
        </row>
        <row r="2136">
          <cell r="B2136">
            <v>9635834</v>
          </cell>
          <cell r="C2136" t="str">
            <v>BW CHEETAH</v>
          </cell>
        </row>
        <row r="2137">
          <cell r="B2137">
            <v>9636565</v>
          </cell>
          <cell r="C2137" t="str">
            <v>VEGAS (Coastal)</v>
          </cell>
        </row>
        <row r="2138">
          <cell r="B2138">
            <v>9636632</v>
          </cell>
          <cell r="C2138" t="str">
            <v>ALGA</v>
          </cell>
        </row>
        <row r="2139">
          <cell r="B2139">
            <v>9636644</v>
          </cell>
          <cell r="C2139" t="str">
            <v>MAERSK AEGEAN</v>
          </cell>
        </row>
        <row r="2140">
          <cell r="B2140">
            <v>9637076</v>
          </cell>
          <cell r="C2140" t="str">
            <v>ARDMORE SEAVANTAGE</v>
          </cell>
        </row>
        <row r="2141">
          <cell r="B2141">
            <v>9637117</v>
          </cell>
          <cell r="C2141" t="str">
            <v>DORIC PIONEER</v>
          </cell>
        </row>
        <row r="2142">
          <cell r="B2142">
            <v>9637129</v>
          </cell>
          <cell r="C2142" t="str">
            <v>DORIC BREEZE</v>
          </cell>
        </row>
        <row r="2143">
          <cell r="B2143">
            <v>9642019</v>
          </cell>
          <cell r="C2143" t="str">
            <v>STENAWECO SPIRIT</v>
          </cell>
        </row>
        <row r="2144">
          <cell r="B2144">
            <v>9644225</v>
          </cell>
          <cell r="C2144" t="str">
            <v>HAPPY LADY</v>
          </cell>
        </row>
        <row r="2145">
          <cell r="B2145">
            <v>9644237</v>
          </cell>
          <cell r="C2145" t="str">
            <v>ATHINA M</v>
          </cell>
        </row>
        <row r="2146">
          <cell r="B2146">
            <v>9645762</v>
          </cell>
          <cell r="C2146" t="str">
            <v>STI LE ROCHER</v>
          </cell>
        </row>
        <row r="2147">
          <cell r="B2147">
            <v>9645786</v>
          </cell>
          <cell r="C2147" t="str">
            <v>STI FONTVIEILLE</v>
          </cell>
        </row>
        <row r="2148">
          <cell r="B2148">
            <v>9650573</v>
          </cell>
          <cell r="C2148" t="str">
            <v>STI SAPPHIRE</v>
          </cell>
        </row>
        <row r="2149">
          <cell r="B2149">
            <v>9654555</v>
          </cell>
          <cell r="C2149" t="str">
            <v>ARDMORE ENTERPRISE</v>
          </cell>
        </row>
        <row r="2150">
          <cell r="B2150">
            <v>9654567</v>
          </cell>
          <cell r="C2150" t="str">
            <v>ARDMORE ENDURANCE</v>
          </cell>
        </row>
        <row r="2151">
          <cell r="B2151">
            <v>9654579</v>
          </cell>
          <cell r="C2151" t="str">
            <v>FRONT CLYDE</v>
          </cell>
        </row>
        <row r="2152">
          <cell r="B2152">
            <v>9654581</v>
          </cell>
          <cell r="C2152" t="str">
            <v>ARDMORE EXPLORER</v>
          </cell>
        </row>
        <row r="2153">
          <cell r="B2153">
            <v>9655913</v>
          </cell>
          <cell r="C2153" t="str">
            <v>STI EMERALD</v>
          </cell>
        </row>
        <row r="2154">
          <cell r="B2154">
            <v>9655975</v>
          </cell>
          <cell r="C2154" t="str">
            <v>ALPINE MARIA</v>
          </cell>
        </row>
        <row r="2155">
          <cell r="B2155">
            <v>9655987</v>
          </cell>
          <cell r="C2155" t="str">
            <v>ALPINE MARY</v>
          </cell>
        </row>
        <row r="2156">
          <cell r="B2156">
            <v>9657038</v>
          </cell>
          <cell r="C2156" t="str">
            <v>NAVE JUPITER</v>
          </cell>
        </row>
        <row r="2157">
          <cell r="B2157">
            <v>9657052</v>
          </cell>
          <cell r="C2157" t="str">
            <v>NAVE VELOCITY</v>
          </cell>
        </row>
        <row r="2158">
          <cell r="B2158">
            <v>9657064</v>
          </cell>
          <cell r="C2158" t="str">
            <v>PYXIS THETA</v>
          </cell>
        </row>
        <row r="2159">
          <cell r="B2159">
            <v>9658379</v>
          </cell>
          <cell r="C2159" t="str">
            <v>STI BERYL</v>
          </cell>
        </row>
        <row r="2160">
          <cell r="B2160">
            <v>9664770</v>
          </cell>
          <cell r="C2160" t="str">
            <v>FRONT LION</v>
          </cell>
        </row>
        <row r="2161">
          <cell r="B2161">
            <v>9667461</v>
          </cell>
          <cell r="C2161" t="str">
            <v>STENA IMPRESSION</v>
          </cell>
        </row>
        <row r="2162">
          <cell r="B2162">
            <v>9667497</v>
          </cell>
          <cell r="C2162" t="str">
            <v>STENA IMPORTANT</v>
          </cell>
        </row>
        <row r="2163">
          <cell r="B2163">
            <v>9667928</v>
          </cell>
          <cell r="C2163" t="str">
            <v>EVINOS</v>
          </cell>
        </row>
        <row r="2164">
          <cell r="B2164">
            <v>9667942</v>
          </cell>
          <cell r="C2164" t="str">
            <v>ARDMORE ENDEAVOUR</v>
          </cell>
        </row>
        <row r="2165">
          <cell r="B2165">
            <v>9669938</v>
          </cell>
          <cell r="C2165" t="str">
            <v>STI DUCHESSA</v>
          </cell>
        </row>
        <row r="2166">
          <cell r="B2166">
            <v>9669940</v>
          </cell>
          <cell r="C2166" t="str">
            <v>STI OPERA</v>
          </cell>
        </row>
        <row r="2167">
          <cell r="B2167">
            <v>9675494</v>
          </cell>
          <cell r="C2167" t="str">
            <v>BW COUGAR</v>
          </cell>
        </row>
        <row r="2168">
          <cell r="B2168">
            <v>9676527</v>
          </cell>
          <cell r="C2168" t="str">
            <v>GREEN HELLAS</v>
          </cell>
        </row>
        <row r="2169">
          <cell r="B2169">
            <v>9681106</v>
          </cell>
          <cell r="C2169" t="str">
            <v>STI TEXAS CITY</v>
          </cell>
        </row>
        <row r="2170">
          <cell r="B2170">
            <v>9681120</v>
          </cell>
          <cell r="C2170" t="str">
            <v>STI SAN ANTONIO</v>
          </cell>
        </row>
        <row r="2171">
          <cell r="B2171">
            <v>9681132</v>
          </cell>
          <cell r="C2171" t="str">
            <v>STI BENICIA</v>
          </cell>
        </row>
        <row r="2172">
          <cell r="B2172">
            <v>9681144</v>
          </cell>
          <cell r="C2172" t="str">
            <v>STI ST CHARLES</v>
          </cell>
        </row>
        <row r="2173">
          <cell r="B2173">
            <v>9681156</v>
          </cell>
          <cell r="C2173" t="str">
            <v>STI MEMPHIS</v>
          </cell>
        </row>
        <row r="2174">
          <cell r="B2174">
            <v>9681390</v>
          </cell>
          <cell r="C2174" t="str">
            <v>STI VENERE</v>
          </cell>
        </row>
        <row r="2175">
          <cell r="B2175">
            <v>9681857</v>
          </cell>
          <cell r="C2175" t="str">
            <v>HIGH LOYALTY</v>
          </cell>
        </row>
        <row r="2176">
          <cell r="B2176">
            <v>9682241</v>
          </cell>
          <cell r="C2176" t="str">
            <v>BW OSPREY</v>
          </cell>
        </row>
        <row r="2177">
          <cell r="B2177">
            <v>9683362</v>
          </cell>
          <cell r="C2177" t="str">
            <v>SILVER GWEN</v>
          </cell>
        </row>
        <row r="2178">
          <cell r="B2178">
            <v>9686637</v>
          </cell>
          <cell r="C2178" t="str">
            <v>FRONT CHEETAH</v>
          </cell>
        </row>
        <row r="2179">
          <cell r="B2179">
            <v>9686699</v>
          </cell>
          <cell r="C2179" t="str">
            <v>STI VIRTUS</v>
          </cell>
        </row>
        <row r="2180">
          <cell r="B2180">
            <v>9686704</v>
          </cell>
          <cell r="C2180" t="str">
            <v>STI AQUA</v>
          </cell>
        </row>
        <row r="2181">
          <cell r="B2181">
            <v>9686716</v>
          </cell>
          <cell r="C2181" t="str">
            <v>STI DAMA</v>
          </cell>
        </row>
        <row r="2182">
          <cell r="B2182">
            <v>9686728</v>
          </cell>
          <cell r="C2182" t="str">
            <v>STI REGINA</v>
          </cell>
        </row>
        <row r="2183">
          <cell r="B2183">
            <v>9686730</v>
          </cell>
          <cell r="C2183" t="str">
            <v>STI MAYFAIR</v>
          </cell>
        </row>
        <row r="2184">
          <cell r="B2184">
            <v>9686742</v>
          </cell>
          <cell r="C2184" t="str">
            <v>STI TRIBECA</v>
          </cell>
        </row>
        <row r="2185">
          <cell r="B2185">
            <v>9686754</v>
          </cell>
          <cell r="C2185" t="str">
            <v>STI SOHO</v>
          </cell>
        </row>
        <row r="2186">
          <cell r="B2186">
            <v>9686766</v>
          </cell>
          <cell r="C2186" t="str">
            <v>STI GRAMERCY</v>
          </cell>
        </row>
        <row r="2187">
          <cell r="B2187">
            <v>9686857</v>
          </cell>
          <cell r="C2187" t="str">
            <v>STI COMANDANTE</v>
          </cell>
        </row>
        <row r="2188">
          <cell r="B2188">
            <v>9686986</v>
          </cell>
          <cell r="C2188" t="str">
            <v>DONG-A TRITON</v>
          </cell>
        </row>
        <row r="2189">
          <cell r="B2189">
            <v>9688350</v>
          </cell>
          <cell r="C2189" t="str">
            <v>STI YORKVILLE</v>
          </cell>
        </row>
        <row r="2190">
          <cell r="B2190">
            <v>9688362</v>
          </cell>
          <cell r="C2190" t="str">
            <v>STI BATTERY</v>
          </cell>
        </row>
        <row r="2191">
          <cell r="B2191">
            <v>9688415</v>
          </cell>
          <cell r="C2191" t="str">
            <v>STENAWECO A.CORRADO</v>
          </cell>
        </row>
        <row r="2192">
          <cell r="B2192">
            <v>9688415</v>
          </cell>
          <cell r="C2192" t="str">
            <v>STENAWECO A. CORRADO</v>
          </cell>
        </row>
        <row r="2193">
          <cell r="B2193">
            <v>9688831</v>
          </cell>
          <cell r="C2193" t="str">
            <v>STI MADISON</v>
          </cell>
        </row>
        <row r="2194">
          <cell r="B2194">
            <v>9689134</v>
          </cell>
          <cell r="C2194" t="str">
            <v>HIGH SUN</v>
          </cell>
        </row>
        <row r="2195">
          <cell r="B2195">
            <v>9690808</v>
          </cell>
          <cell r="C2195" t="str">
            <v>STI SLOANE</v>
          </cell>
        </row>
        <row r="2196">
          <cell r="B2196">
            <v>9690834</v>
          </cell>
          <cell r="C2196" t="str">
            <v>STI ORCHARD</v>
          </cell>
        </row>
        <row r="2197">
          <cell r="B2197">
            <v>9691735</v>
          </cell>
          <cell r="C2197" t="str">
            <v>STI WEMBLEY</v>
          </cell>
        </row>
        <row r="2198">
          <cell r="B2198">
            <v>9694464</v>
          </cell>
          <cell r="C2198" t="str">
            <v>BW PANTHER</v>
          </cell>
        </row>
        <row r="2199">
          <cell r="B2199">
            <v>9694476</v>
          </cell>
          <cell r="C2199" t="str">
            <v>BW BOBCAT</v>
          </cell>
        </row>
        <row r="2200">
          <cell r="B2200">
            <v>9696553</v>
          </cell>
          <cell r="C2200" t="str">
            <v>STI ACTON</v>
          </cell>
        </row>
        <row r="2201">
          <cell r="B2201">
            <v>9696589</v>
          </cell>
          <cell r="C2201" t="str">
            <v>STI POPLAR</v>
          </cell>
        </row>
        <row r="2202">
          <cell r="B2202">
            <v>9696682</v>
          </cell>
          <cell r="C2202" t="str">
            <v>STI ROSE</v>
          </cell>
        </row>
        <row r="2203">
          <cell r="B2203">
            <v>9697210</v>
          </cell>
          <cell r="C2203" t="str">
            <v>MARLIN AMBER</v>
          </cell>
        </row>
        <row r="2204">
          <cell r="B2204">
            <v>9697246</v>
          </cell>
          <cell r="C2204" t="str">
            <v>MARLIN AMMOLITE</v>
          </cell>
        </row>
        <row r="2205">
          <cell r="B2205">
            <v>9697595</v>
          </cell>
          <cell r="C2205" t="str">
            <v>STI OXFORD</v>
          </cell>
        </row>
        <row r="2206">
          <cell r="B2206">
            <v>9697612</v>
          </cell>
          <cell r="C2206" t="str">
            <v>EXCELSIOR BAY</v>
          </cell>
        </row>
        <row r="2207">
          <cell r="B2207">
            <v>9697624</v>
          </cell>
          <cell r="C2207" t="str">
            <v>CRYSTAL BAY</v>
          </cell>
        </row>
        <row r="2208">
          <cell r="B2208">
            <v>9697636</v>
          </cell>
          <cell r="C2208" t="str">
            <v>HARRISON BAY</v>
          </cell>
        </row>
        <row r="2209">
          <cell r="B2209">
            <v>9697648</v>
          </cell>
          <cell r="C2209" t="str">
            <v>SAINT ALBANS BAY</v>
          </cell>
        </row>
        <row r="2210">
          <cell r="B2210">
            <v>9700342</v>
          </cell>
          <cell r="C2210" t="str">
            <v>ACTIVE</v>
          </cell>
        </row>
        <row r="2211">
          <cell r="B2211">
            <v>9702209</v>
          </cell>
          <cell r="C2211" t="str">
            <v>JANE S</v>
          </cell>
        </row>
        <row r="2212">
          <cell r="B2212">
            <v>9704441</v>
          </cell>
          <cell r="C2212" t="str">
            <v>ZOILO</v>
          </cell>
        </row>
        <row r="2213">
          <cell r="B2213">
            <v>9704453</v>
          </cell>
          <cell r="C2213" t="str">
            <v>STI BLACK HAWK</v>
          </cell>
        </row>
        <row r="2214">
          <cell r="B2214">
            <v>9706425</v>
          </cell>
          <cell r="C2214" t="str">
            <v>STI NOTTING HILL</v>
          </cell>
        </row>
        <row r="2215">
          <cell r="B2215">
            <v>9706463</v>
          </cell>
          <cell r="C2215" t="str">
            <v>STI HAMMERSMITH</v>
          </cell>
        </row>
        <row r="2216">
          <cell r="B2216">
            <v>9706839</v>
          </cell>
          <cell r="C2216" t="str">
            <v>STI BRONX</v>
          </cell>
        </row>
        <row r="2217">
          <cell r="B2217">
            <v>9707261</v>
          </cell>
          <cell r="C2217" t="str">
            <v>STI MANHATTAN</v>
          </cell>
        </row>
        <row r="2218">
          <cell r="B2218">
            <v>9707807</v>
          </cell>
          <cell r="C2218" t="str">
            <v>STI OSCEOLA</v>
          </cell>
        </row>
        <row r="2219">
          <cell r="B2219">
            <v>9707819</v>
          </cell>
          <cell r="C2219" t="str">
            <v>VUKOVAR</v>
          </cell>
        </row>
        <row r="2220">
          <cell r="B2220">
            <v>9708203</v>
          </cell>
          <cell r="C2220" t="str">
            <v>ARDMORE SEALION</v>
          </cell>
        </row>
        <row r="2221">
          <cell r="B2221">
            <v>9708215</v>
          </cell>
          <cell r="C2221" t="str">
            <v>ARDMORE SEAFOX</v>
          </cell>
        </row>
        <row r="2222">
          <cell r="B2222">
            <v>9708227</v>
          </cell>
          <cell r="C2222" t="str">
            <v>ARDMORE SEAWOLF</v>
          </cell>
        </row>
        <row r="2223">
          <cell r="B2223">
            <v>9708564</v>
          </cell>
          <cell r="C2223" t="str">
            <v>STI CARNABY</v>
          </cell>
        </row>
        <row r="2224">
          <cell r="B2224">
            <v>9708588</v>
          </cell>
          <cell r="C2224" t="str">
            <v>NAVIG8 SOLACE</v>
          </cell>
        </row>
        <row r="2225">
          <cell r="B2225">
            <v>9708617</v>
          </cell>
          <cell r="C2225" t="str">
            <v>MAERSK TACOMA</v>
          </cell>
        </row>
        <row r="2226">
          <cell r="B2226">
            <v>9712292</v>
          </cell>
          <cell r="C2226" t="str">
            <v>TORM THOR</v>
          </cell>
        </row>
        <row r="2227">
          <cell r="B2227">
            <v>9712307</v>
          </cell>
          <cell r="C2227" t="str">
            <v>TORM THUNDER</v>
          </cell>
        </row>
        <row r="2228">
          <cell r="B2228">
            <v>9712319</v>
          </cell>
          <cell r="C2228" t="str">
            <v>TORM TITAN</v>
          </cell>
        </row>
        <row r="2229">
          <cell r="B2229">
            <v>9717773</v>
          </cell>
          <cell r="C2229" t="str">
            <v>JENNINGS BAY</v>
          </cell>
        </row>
        <row r="2230">
          <cell r="B2230">
            <v>9717785</v>
          </cell>
          <cell r="C2230" t="str">
            <v>LAFAYETTE BAY</v>
          </cell>
        </row>
        <row r="2231">
          <cell r="B2231">
            <v>9718088</v>
          </cell>
          <cell r="C2231" t="str">
            <v>MAERSK TORSHAVN</v>
          </cell>
        </row>
        <row r="2232">
          <cell r="B2232">
            <v>9718741</v>
          </cell>
          <cell r="C2232" t="str">
            <v>MUSCAT SILVER</v>
          </cell>
        </row>
        <row r="2233">
          <cell r="B2233">
            <v>9718818</v>
          </cell>
          <cell r="C2233" t="str">
            <v>MADHA SILVER</v>
          </cell>
        </row>
        <row r="2234">
          <cell r="B2234">
            <v>9718894</v>
          </cell>
          <cell r="C2234" t="str">
            <v>SILVER JOAN</v>
          </cell>
        </row>
        <row r="2235">
          <cell r="B2235">
            <v>9721906</v>
          </cell>
          <cell r="C2235" t="str">
            <v>MARLIN AQUAMARINE</v>
          </cell>
        </row>
        <row r="2236">
          <cell r="B2236">
            <v>9721918</v>
          </cell>
          <cell r="C2236" t="str">
            <v>MARLIN AVENTURINE</v>
          </cell>
        </row>
        <row r="2237">
          <cell r="B2237">
            <v>9723007</v>
          </cell>
          <cell r="C2237" t="str">
            <v>ALDEBARAN</v>
          </cell>
        </row>
        <row r="2238">
          <cell r="B2238">
            <v>9723019</v>
          </cell>
          <cell r="C2238" t="str">
            <v>ANTARES</v>
          </cell>
        </row>
        <row r="2239">
          <cell r="B2239">
            <v>9724611</v>
          </cell>
          <cell r="C2239" t="str">
            <v>ARCHON</v>
          </cell>
        </row>
        <row r="2240">
          <cell r="B2240">
            <v>9725639</v>
          </cell>
          <cell r="C2240" t="str">
            <v>HAFNIA SUNDA</v>
          </cell>
        </row>
        <row r="2241">
          <cell r="B2241">
            <v>9726451</v>
          </cell>
          <cell r="C2241" t="str">
            <v>MAERSK TANGIER</v>
          </cell>
        </row>
        <row r="2242">
          <cell r="B2242">
            <v>9726487</v>
          </cell>
          <cell r="C2242" t="str">
            <v>TORM TIMOTHY</v>
          </cell>
        </row>
        <row r="2243">
          <cell r="B2243">
            <v>9726619</v>
          </cell>
          <cell r="C2243" t="str">
            <v>HAFNIA LENE</v>
          </cell>
        </row>
        <row r="2244">
          <cell r="B2244">
            <v>9732230</v>
          </cell>
          <cell r="C2244" t="str">
            <v>STELLATA</v>
          </cell>
        </row>
        <row r="2245">
          <cell r="B2245">
            <v>9732682</v>
          </cell>
          <cell r="C2245" t="str">
            <v>HAFNIA KIRSTEN</v>
          </cell>
        </row>
        <row r="2246">
          <cell r="B2246">
            <v>9735579</v>
          </cell>
          <cell r="C2246" t="str">
            <v>NAVIG8 EXCEL</v>
          </cell>
        </row>
        <row r="2247">
          <cell r="B2247">
            <v>9735646</v>
          </cell>
          <cell r="C2247" t="str">
            <v>NAVIG8 EXCELLENCE</v>
          </cell>
        </row>
        <row r="2248">
          <cell r="B2248">
            <v>9737515</v>
          </cell>
          <cell r="C2248" t="str">
            <v>BLUEBIRD</v>
          </cell>
        </row>
        <row r="2249">
          <cell r="B2249">
            <v>9737527</v>
          </cell>
          <cell r="C2249" t="str">
            <v>STARLING</v>
          </cell>
        </row>
        <row r="2250">
          <cell r="B2250">
            <v>9746243</v>
          </cell>
          <cell r="C2250" t="str">
            <v>ELANDRA SPRUCE</v>
          </cell>
        </row>
        <row r="2251">
          <cell r="B2251">
            <v>9746255</v>
          </cell>
          <cell r="C2251" t="str">
            <v>LARGO SUN</v>
          </cell>
        </row>
        <row r="2252">
          <cell r="B2252">
            <v>9760213</v>
          </cell>
          <cell r="C2252" t="str">
            <v>NAVIG8 PRECISION</v>
          </cell>
        </row>
        <row r="2253">
          <cell r="B2253">
            <v>9773935</v>
          </cell>
          <cell r="C2253" t="str">
            <v>STAR ENERGY</v>
          </cell>
        </row>
        <row r="2254">
          <cell r="B2254">
            <v>9033359</v>
          </cell>
          <cell r="C2254" t="str">
            <v>VEGA (Chemical)</v>
          </cell>
        </row>
        <row r="2255">
          <cell r="B2255">
            <v>7005736</v>
          </cell>
          <cell r="C2255" t="str">
            <v>MARINER A</v>
          </cell>
        </row>
        <row r="2256">
          <cell r="B2256">
            <v>7118222</v>
          </cell>
          <cell r="C2256" t="str">
            <v>ASPEN</v>
          </cell>
        </row>
        <row r="2257">
          <cell r="B2257">
            <v>7343047</v>
          </cell>
          <cell r="C2257" t="str">
            <v>ORION</v>
          </cell>
        </row>
        <row r="2258">
          <cell r="B2258">
            <v>7801752</v>
          </cell>
          <cell r="C2258" t="str">
            <v>NARA</v>
          </cell>
        </row>
        <row r="2259">
          <cell r="B2259">
            <v>7818793</v>
          </cell>
          <cell r="C2259" t="str">
            <v>EMERALD STAR</v>
          </cell>
        </row>
        <row r="2260">
          <cell r="B2260">
            <v>7907776</v>
          </cell>
          <cell r="C2260" t="str">
            <v>KAPADOKIA</v>
          </cell>
        </row>
        <row r="2261">
          <cell r="B2261">
            <v>7915266</v>
          </cell>
          <cell r="C2261" t="str">
            <v>NORD SEA</v>
          </cell>
        </row>
        <row r="2262">
          <cell r="B2262">
            <v>7921320</v>
          </cell>
          <cell r="C2262" t="str">
            <v>SEA EXPRESS</v>
          </cell>
        </row>
        <row r="2263">
          <cell r="B2263">
            <v>8004208</v>
          </cell>
          <cell r="C2263" t="str">
            <v>SKAWHEGAN</v>
          </cell>
        </row>
        <row r="2264">
          <cell r="B2264">
            <v>8007248</v>
          </cell>
          <cell r="C2264" t="str">
            <v>ATHLOS</v>
          </cell>
        </row>
        <row r="2265">
          <cell r="B2265">
            <v>8009002</v>
          </cell>
          <cell r="C2265" t="str">
            <v>BEAVER</v>
          </cell>
        </row>
        <row r="2266">
          <cell r="B2266">
            <v>8009909</v>
          </cell>
          <cell r="C2266" t="str">
            <v>DOROUSSA</v>
          </cell>
        </row>
        <row r="2267">
          <cell r="B2267">
            <v>8113360</v>
          </cell>
          <cell r="C2267" t="str">
            <v>BIZ</v>
          </cell>
        </row>
        <row r="2268">
          <cell r="B2268">
            <v>8114998</v>
          </cell>
          <cell r="C2268" t="str">
            <v>LEANDER</v>
          </cell>
        </row>
        <row r="2269">
          <cell r="B2269">
            <v>8117081</v>
          </cell>
          <cell r="C2269" t="str">
            <v>ARAMIS</v>
          </cell>
        </row>
        <row r="2270">
          <cell r="B2270">
            <v>8207006</v>
          </cell>
          <cell r="C2270" t="str">
            <v>RACER I</v>
          </cell>
        </row>
        <row r="2271">
          <cell r="B2271">
            <v>8215613</v>
          </cell>
          <cell r="C2271" t="str">
            <v>OCEAN FORCE</v>
          </cell>
        </row>
        <row r="2272">
          <cell r="B2272">
            <v>8308630</v>
          </cell>
          <cell r="C2272" t="str">
            <v>CHAMPION LION</v>
          </cell>
        </row>
        <row r="2273">
          <cell r="B2273">
            <v>8309787</v>
          </cell>
          <cell r="C2273" t="str">
            <v>ROFOS</v>
          </cell>
        </row>
        <row r="2274">
          <cell r="B2274">
            <v>8312370</v>
          </cell>
          <cell r="C2274" t="str">
            <v>OVERSEAS CAPEMAR</v>
          </cell>
        </row>
        <row r="2275">
          <cell r="B2275">
            <v>8315396</v>
          </cell>
          <cell r="C2275" t="str">
            <v>GULF SHAGRA</v>
          </cell>
        </row>
        <row r="2276">
          <cell r="B2276">
            <v>8321395</v>
          </cell>
          <cell r="C2276" t="str">
            <v>OCEAN GRACE</v>
          </cell>
        </row>
        <row r="2277">
          <cell r="B2277">
            <v>8323575</v>
          </cell>
          <cell r="C2277" t="str">
            <v>CHEM BALTIC</v>
          </cell>
        </row>
        <row r="2278">
          <cell r="B2278">
            <v>8331508</v>
          </cell>
          <cell r="C2278" t="str">
            <v>NORD</v>
          </cell>
        </row>
        <row r="2279">
          <cell r="B2279">
            <v>8400933</v>
          </cell>
          <cell r="C2279" t="str">
            <v>LIA</v>
          </cell>
        </row>
        <row r="2280">
          <cell r="B2280">
            <v>8405842</v>
          </cell>
          <cell r="C2280" t="str">
            <v>PERLA</v>
          </cell>
        </row>
        <row r="2281">
          <cell r="B2281">
            <v>8405842</v>
          </cell>
          <cell r="C2281" t="str">
            <v>PERKA</v>
          </cell>
        </row>
        <row r="2282">
          <cell r="B2282">
            <v>8414570</v>
          </cell>
          <cell r="C2282" t="str">
            <v>CHAMPION POLAR</v>
          </cell>
        </row>
        <row r="2283">
          <cell r="B2283">
            <v>8501189</v>
          </cell>
          <cell r="C2283" t="str">
            <v>HISTRIA TOPAZ</v>
          </cell>
        </row>
        <row r="2284">
          <cell r="B2284">
            <v>8519253</v>
          </cell>
          <cell r="C2284" t="str">
            <v>BARGE KIRIKIRI</v>
          </cell>
        </row>
        <row r="2285">
          <cell r="B2285">
            <v>8519253</v>
          </cell>
          <cell r="C2285" t="str">
            <v>BARGE S215</v>
          </cell>
        </row>
        <row r="2286">
          <cell r="B2286">
            <v>8607830</v>
          </cell>
          <cell r="C2286" t="str">
            <v>AXINOS</v>
          </cell>
        </row>
        <row r="2287">
          <cell r="B2287">
            <v>8609527</v>
          </cell>
          <cell r="C2287" t="str">
            <v>OCEAN CAMAR</v>
          </cell>
        </row>
        <row r="2288">
          <cell r="B2288">
            <v>8609527</v>
          </cell>
          <cell r="C2288" t="str">
            <v>OVERSEAS CAMAR</v>
          </cell>
        </row>
        <row r="2289">
          <cell r="B2289">
            <v>8701519</v>
          </cell>
          <cell r="C2289" t="str">
            <v>E. W. HASTINGS</v>
          </cell>
        </row>
        <row r="2290">
          <cell r="B2290">
            <v>8701521</v>
          </cell>
          <cell r="C2290" t="str">
            <v>E.W. HARTING</v>
          </cell>
        </row>
        <row r="2291">
          <cell r="B2291">
            <v>8701533</v>
          </cell>
          <cell r="C2291" t="str">
            <v>E. W. HENFIELD</v>
          </cell>
        </row>
        <row r="2292">
          <cell r="B2292">
            <v>8701533</v>
          </cell>
          <cell r="C2292" t="str">
            <v>EW HENFIELD</v>
          </cell>
        </row>
        <row r="2293">
          <cell r="B2293">
            <v>8706478</v>
          </cell>
          <cell r="C2293" t="str">
            <v>E. W. HORSHAM</v>
          </cell>
        </row>
        <row r="2294">
          <cell r="B2294">
            <v>8706478</v>
          </cell>
          <cell r="C2294" t="str">
            <v>EW HORSHAM</v>
          </cell>
        </row>
        <row r="2295">
          <cell r="B2295">
            <v>8715522</v>
          </cell>
          <cell r="C2295" t="str">
            <v>SMOOTH HOUND</v>
          </cell>
        </row>
        <row r="2296">
          <cell r="B2296">
            <v>8810023</v>
          </cell>
          <cell r="C2296" t="str">
            <v>SCOTTISH BARD</v>
          </cell>
        </row>
        <row r="2297">
          <cell r="B2297">
            <v>8810932</v>
          </cell>
          <cell r="C2297" t="str">
            <v>HALIFAX</v>
          </cell>
        </row>
        <row r="2298">
          <cell r="B2298">
            <v>8813116</v>
          </cell>
          <cell r="C2298" t="str">
            <v>SALACGRIVA (LPG)</v>
          </cell>
        </row>
        <row r="2299">
          <cell r="B2299">
            <v>8814768</v>
          </cell>
          <cell r="C2299" t="str">
            <v>BW HAVFROST</v>
          </cell>
        </row>
        <row r="2300">
          <cell r="B2300">
            <v>8817667</v>
          </cell>
          <cell r="C2300" t="str">
            <v>ARGOSY</v>
          </cell>
        </row>
        <row r="2301">
          <cell r="B2301">
            <v>8898374</v>
          </cell>
          <cell r="C2301" t="str">
            <v>ASARI</v>
          </cell>
        </row>
        <row r="2302">
          <cell r="B2302">
            <v>8899201</v>
          </cell>
          <cell r="C2302" t="str">
            <v>ST GABRIEL</v>
          </cell>
        </row>
        <row r="2303">
          <cell r="B2303">
            <v>8907541</v>
          </cell>
          <cell r="C2303" t="str">
            <v>GIOVANNA</v>
          </cell>
        </row>
        <row r="2304">
          <cell r="B2304">
            <v>8912182</v>
          </cell>
          <cell r="C2304" t="str">
            <v>BW HELIOS</v>
          </cell>
        </row>
        <row r="2305">
          <cell r="B2305">
            <v>8917807</v>
          </cell>
          <cell r="C2305" t="str">
            <v>BERGE CLIPPER</v>
          </cell>
        </row>
        <row r="2306">
          <cell r="B2306">
            <v>8917807</v>
          </cell>
          <cell r="C2306" t="str">
            <v>BW CLIPPER</v>
          </cell>
        </row>
        <row r="2307">
          <cell r="B2307">
            <v>9005211</v>
          </cell>
          <cell r="C2307" t="str">
            <v>RADIANT JEWEL</v>
          </cell>
        </row>
        <row r="2308">
          <cell r="B2308">
            <v>9009073</v>
          </cell>
          <cell r="C2308" t="str">
            <v>ELEANNA</v>
          </cell>
        </row>
        <row r="2309">
          <cell r="B2309">
            <v>9031818</v>
          </cell>
          <cell r="C2309" t="str">
            <v>PHOENEX</v>
          </cell>
        </row>
        <row r="2310">
          <cell r="B2310">
            <v>9037068</v>
          </cell>
          <cell r="C2310" t="str">
            <v>LIBERATOR T</v>
          </cell>
        </row>
        <row r="2311">
          <cell r="B2311">
            <v>9054614</v>
          </cell>
          <cell r="C2311" t="str">
            <v>SEA PROGRESS</v>
          </cell>
        </row>
        <row r="2312">
          <cell r="B2312">
            <v>9065168</v>
          </cell>
          <cell r="C2312" t="str">
            <v>INDRA</v>
          </cell>
        </row>
        <row r="2313">
          <cell r="B2313">
            <v>9066057</v>
          </cell>
          <cell r="C2313" t="str">
            <v>MEG</v>
          </cell>
        </row>
        <row r="2314">
          <cell r="B2314">
            <v>9072654</v>
          </cell>
          <cell r="C2314" t="str">
            <v>CHAMPION_COASTAL</v>
          </cell>
        </row>
        <row r="2315">
          <cell r="B2315">
            <v>9083093</v>
          </cell>
          <cell r="C2315" t="str">
            <v>HYUNDAI STAR</v>
          </cell>
        </row>
        <row r="2316">
          <cell r="B2316">
            <v>9083108</v>
          </cell>
          <cell r="C2316" t="str">
            <v>HYUNDAI BANNER</v>
          </cell>
        </row>
        <row r="2317">
          <cell r="B2317">
            <v>9106584</v>
          </cell>
          <cell r="C2317" t="str">
            <v>KLAIPEDA</v>
          </cell>
        </row>
        <row r="2318">
          <cell r="B2318">
            <v>9122227</v>
          </cell>
          <cell r="C2318" t="str">
            <v>CONGER</v>
          </cell>
        </row>
        <row r="2319">
          <cell r="B2319">
            <v>9123879</v>
          </cell>
          <cell r="C2319" t="str">
            <v>MORAY</v>
          </cell>
        </row>
        <row r="2320">
          <cell r="B2320">
            <v>9135767</v>
          </cell>
          <cell r="C2320" t="str">
            <v>CESARIA</v>
          </cell>
        </row>
        <row r="2321">
          <cell r="B2321">
            <v>9138276</v>
          </cell>
          <cell r="C2321" t="str">
            <v>PANTHER</v>
          </cell>
        </row>
        <row r="2322">
          <cell r="B2322">
            <v>9149249</v>
          </cell>
          <cell r="C2322" t="str">
            <v>MOSCOW SEA</v>
          </cell>
        </row>
        <row r="2323">
          <cell r="B2323">
            <v>9151838</v>
          </cell>
          <cell r="C2323" t="str">
            <v>SEAPRIDE I</v>
          </cell>
        </row>
        <row r="2324">
          <cell r="B2324">
            <v>9172636</v>
          </cell>
          <cell r="C2324" t="str">
            <v>GREAT TRIBUNE</v>
          </cell>
        </row>
        <row r="2325">
          <cell r="B2325">
            <v>9193721</v>
          </cell>
          <cell r="C2325" t="str">
            <v>BW DANUTA</v>
          </cell>
        </row>
        <row r="2326">
          <cell r="B2326">
            <v>9193733</v>
          </cell>
          <cell r="C2326" t="str">
            <v>BW DENISE</v>
          </cell>
        </row>
        <row r="2327">
          <cell r="B2327">
            <v>9194311</v>
          </cell>
          <cell r="C2327" t="str">
            <v>KIRSTEN</v>
          </cell>
        </row>
        <row r="2328">
          <cell r="B2328">
            <v>9208227</v>
          </cell>
          <cell r="C2328" t="str">
            <v>BW BORG</v>
          </cell>
        </row>
        <row r="2329">
          <cell r="B2329">
            <v>9208485</v>
          </cell>
          <cell r="C2329" t="str">
            <v>LOMBARDIA</v>
          </cell>
        </row>
        <row r="2330">
          <cell r="B2330">
            <v>9208485</v>
          </cell>
          <cell r="C2330" t="str">
            <v>SILVIA</v>
          </cell>
        </row>
        <row r="2331">
          <cell r="B2331">
            <v>9214252</v>
          </cell>
          <cell r="C2331" t="str">
            <v>SEA RACER</v>
          </cell>
        </row>
        <row r="2332">
          <cell r="B2332">
            <v>9232515</v>
          </cell>
          <cell r="C2332" t="str">
            <v>DYNAMIC ENERGY</v>
          </cell>
        </row>
        <row r="2333">
          <cell r="B2333">
            <v>9240419</v>
          </cell>
          <cell r="C2333" t="str">
            <v>HELLAS NAUTILUS</v>
          </cell>
        </row>
        <row r="2334">
          <cell r="B2334">
            <v>9240421</v>
          </cell>
          <cell r="C2334" t="str">
            <v>HELLAS ARGOSY</v>
          </cell>
        </row>
        <row r="2335">
          <cell r="B2335">
            <v>9241815</v>
          </cell>
          <cell r="C2335" t="str">
            <v>CIELO DI MILANO</v>
          </cell>
        </row>
        <row r="2336">
          <cell r="B2336">
            <v>9242209</v>
          </cell>
          <cell r="C2336" t="str">
            <v>RENE</v>
          </cell>
        </row>
        <row r="2337">
          <cell r="B2337">
            <v>9253038</v>
          </cell>
          <cell r="C2337" t="str">
            <v>ATHIA</v>
          </cell>
        </row>
        <row r="2338">
          <cell r="B2338">
            <v>9253818</v>
          </cell>
          <cell r="C2338" t="str">
            <v>BW NANTES</v>
          </cell>
        </row>
        <row r="2339">
          <cell r="B2339">
            <v>9253820</v>
          </cell>
          <cell r="C2339" t="str">
            <v>CLIPPER MOON</v>
          </cell>
        </row>
        <row r="2340">
          <cell r="B2340">
            <v>9258129</v>
          </cell>
          <cell r="C2340" t="str">
            <v>PERLA (Coastal)</v>
          </cell>
        </row>
        <row r="2341">
          <cell r="B2341">
            <v>9262819</v>
          </cell>
          <cell r="C2341" t="str">
            <v>CAPE EGMONT</v>
          </cell>
        </row>
        <row r="2342">
          <cell r="B2342">
            <v>9274563</v>
          </cell>
          <cell r="C2342" t="str">
            <v>CRYSTAL MARINE</v>
          </cell>
        </row>
        <row r="2343">
          <cell r="B2343">
            <v>9277943</v>
          </cell>
          <cell r="C2343" t="str">
            <v>CLIPPER SKY</v>
          </cell>
        </row>
        <row r="2344">
          <cell r="B2344">
            <v>9278818</v>
          </cell>
          <cell r="C2344" t="str">
            <v>OCEAN PEARL</v>
          </cell>
        </row>
        <row r="2345">
          <cell r="B2345">
            <v>9290270</v>
          </cell>
          <cell r="C2345" t="str">
            <v>JEANNE MARIE</v>
          </cell>
        </row>
        <row r="2346">
          <cell r="B2346">
            <v>9304992</v>
          </cell>
          <cell r="C2346" t="str">
            <v>GEORGIA</v>
          </cell>
        </row>
        <row r="2347">
          <cell r="B2347">
            <v>9306548</v>
          </cell>
          <cell r="C2347" t="str">
            <v>BW TRADER</v>
          </cell>
        </row>
        <row r="2348">
          <cell r="B2348">
            <v>9307748</v>
          </cell>
          <cell r="C2348" t="str">
            <v>BRITISH COURAGE</v>
          </cell>
        </row>
        <row r="2349">
          <cell r="B2349">
            <v>9307750</v>
          </cell>
          <cell r="C2349" t="str">
            <v>BRITISH COMMERCE</v>
          </cell>
        </row>
        <row r="2350">
          <cell r="B2350">
            <v>9308493</v>
          </cell>
          <cell r="C2350" t="str">
            <v>BERGE NINGBO</v>
          </cell>
        </row>
        <row r="2351">
          <cell r="B2351">
            <v>9310379</v>
          </cell>
          <cell r="C2351" t="str">
            <v>LILAC</v>
          </cell>
        </row>
        <row r="2352">
          <cell r="B2352">
            <v>9320752</v>
          </cell>
          <cell r="C2352" t="str">
            <v>MAERSK VALUE</v>
          </cell>
        </row>
        <row r="2353">
          <cell r="B2353">
            <v>9320764</v>
          </cell>
          <cell r="C2353" t="str">
            <v>MAERSK VENTURE</v>
          </cell>
        </row>
        <row r="2354">
          <cell r="B2354">
            <v>9321110</v>
          </cell>
          <cell r="C2354" t="str">
            <v>AUSTER</v>
          </cell>
        </row>
        <row r="2355">
          <cell r="B2355">
            <v>9321225</v>
          </cell>
          <cell r="C2355" t="str">
            <v>GAS FRIEND</v>
          </cell>
        </row>
        <row r="2356">
          <cell r="B2356">
            <v>9326598</v>
          </cell>
          <cell r="C2356" t="str">
            <v>SCF TOMSK</v>
          </cell>
        </row>
        <row r="2357">
          <cell r="B2357">
            <v>9332418</v>
          </cell>
          <cell r="C2357" t="str">
            <v>FRANZ SCHULTE</v>
          </cell>
        </row>
        <row r="2358">
          <cell r="B2358">
            <v>9332585</v>
          </cell>
          <cell r="C2358" t="str">
            <v>FULMAR</v>
          </cell>
        </row>
        <row r="2359">
          <cell r="B2359">
            <v>9346122</v>
          </cell>
          <cell r="C2359" t="str">
            <v>AURORA LEO</v>
          </cell>
        </row>
        <row r="2360">
          <cell r="B2360">
            <v>9350422</v>
          </cell>
          <cell r="C2360" t="str">
            <v>BW PRINCE</v>
          </cell>
        </row>
        <row r="2361">
          <cell r="B2361">
            <v>9350604</v>
          </cell>
          <cell r="C2361" t="str">
            <v>BW LORD</v>
          </cell>
        </row>
        <row r="2362">
          <cell r="B2362">
            <v>9352963</v>
          </cell>
          <cell r="C2362" t="str">
            <v>HELLAS FOS</v>
          </cell>
        </row>
        <row r="2363">
          <cell r="B2363">
            <v>9354612</v>
          </cell>
          <cell r="C2363" t="str">
            <v>HELLAS GLORY</v>
          </cell>
        </row>
        <row r="2364">
          <cell r="B2364">
            <v>9354624</v>
          </cell>
          <cell r="C2364" t="str">
            <v>HELLAS SERENITY</v>
          </cell>
        </row>
        <row r="2365">
          <cell r="B2365">
            <v>9357614</v>
          </cell>
          <cell r="C2365" t="str">
            <v>CHER</v>
          </cell>
        </row>
        <row r="2366">
          <cell r="B2366">
            <v>9357638</v>
          </cell>
          <cell r="C2366" t="str">
            <v>CORA A</v>
          </cell>
        </row>
        <row r="2367">
          <cell r="B2367">
            <v>9370537</v>
          </cell>
          <cell r="C2367" t="str">
            <v>BW AUSTRIA</v>
          </cell>
        </row>
        <row r="2368">
          <cell r="B2368">
            <v>9372420</v>
          </cell>
          <cell r="C2368" t="str">
            <v>CLIPPER ORION</v>
          </cell>
        </row>
        <row r="2369">
          <cell r="B2369">
            <v>9375850</v>
          </cell>
          <cell r="C2369" t="str">
            <v>AVEIRO</v>
          </cell>
        </row>
        <row r="2370">
          <cell r="B2370">
            <v>9377224</v>
          </cell>
          <cell r="C2370" t="str">
            <v>GEORGE N</v>
          </cell>
        </row>
        <row r="2371">
          <cell r="B2371">
            <v>9377236</v>
          </cell>
          <cell r="C2371" t="str">
            <v>ERNEST N</v>
          </cell>
        </row>
        <row r="2372">
          <cell r="B2372">
            <v>9377248</v>
          </cell>
          <cell r="C2372" t="str">
            <v>JENNY N</v>
          </cell>
        </row>
        <row r="2373">
          <cell r="B2373">
            <v>9377781</v>
          </cell>
          <cell r="C2373" t="str">
            <v>BW BROKER</v>
          </cell>
        </row>
        <row r="2374">
          <cell r="B2374">
            <v>9379404</v>
          </cell>
          <cell r="C2374" t="str">
            <v>CLIPPER SIRIUS</v>
          </cell>
        </row>
        <row r="2375">
          <cell r="B2375">
            <v>9382138</v>
          </cell>
          <cell r="C2375" t="str">
            <v>NISYROS</v>
          </cell>
        </row>
        <row r="2376">
          <cell r="B2376">
            <v>9387750</v>
          </cell>
          <cell r="C2376" t="str">
            <v>PROGRESS</v>
          </cell>
        </row>
        <row r="2377">
          <cell r="B2377">
            <v>9387762</v>
          </cell>
          <cell r="C2377" t="str">
            <v>PROSPECT</v>
          </cell>
        </row>
        <row r="2378">
          <cell r="B2378">
            <v>9391165</v>
          </cell>
          <cell r="C2378" t="str">
            <v>LEON POSEIDON</v>
          </cell>
        </row>
        <row r="2379">
          <cell r="B2379">
            <v>9393668</v>
          </cell>
          <cell r="C2379" t="str">
            <v>ANUKET RUBY</v>
          </cell>
        </row>
        <row r="2380">
          <cell r="B2380">
            <v>9395719</v>
          </cell>
          <cell r="C2380" t="str">
            <v>ANUKET OPAL</v>
          </cell>
        </row>
        <row r="2381">
          <cell r="B2381">
            <v>9395745</v>
          </cell>
          <cell r="C2381" t="str">
            <v>ANUKET IVORY</v>
          </cell>
        </row>
        <row r="2382">
          <cell r="B2382">
            <v>9398307</v>
          </cell>
          <cell r="C2382" t="str">
            <v>BW TOKYO</v>
          </cell>
        </row>
        <row r="2383">
          <cell r="B2383">
            <v>9399117</v>
          </cell>
          <cell r="C2383" t="str">
            <v>KLARA</v>
          </cell>
        </row>
        <row r="2384">
          <cell r="B2384">
            <v>9404807</v>
          </cell>
          <cell r="C2384" t="str">
            <v>NAVIGATOR TAURUS</v>
          </cell>
        </row>
        <row r="2385">
          <cell r="B2385">
            <v>9405083</v>
          </cell>
          <cell r="C2385" t="str">
            <v>BW KYOTO</v>
          </cell>
        </row>
        <row r="2386">
          <cell r="B2386">
            <v>9407122</v>
          </cell>
          <cell r="C2386" t="str">
            <v>FRITZI N</v>
          </cell>
        </row>
        <row r="2387">
          <cell r="B2387">
            <v>9415650</v>
          </cell>
          <cell r="C2387" t="str">
            <v>AQUAMARINE PROGRESS</v>
          </cell>
        </row>
        <row r="2388">
          <cell r="B2388">
            <v>9418391</v>
          </cell>
          <cell r="C2388" t="str">
            <v>DUBAI</v>
          </cell>
        </row>
        <row r="2389">
          <cell r="B2389">
            <v>9426908</v>
          </cell>
          <cell r="C2389" t="str">
            <v>KYRNIKOS</v>
          </cell>
        </row>
        <row r="2390">
          <cell r="B2390">
            <v>9448504</v>
          </cell>
          <cell r="C2390" t="str">
            <v>GAZ PROVIDENCE</v>
          </cell>
        </row>
        <row r="2391">
          <cell r="B2391">
            <v>9454010</v>
          </cell>
          <cell r="C2391" t="str">
            <v>DEVON</v>
          </cell>
        </row>
        <row r="2392">
          <cell r="B2392">
            <v>9460629</v>
          </cell>
          <cell r="C2392" t="str">
            <v>BRO ELIZABETH</v>
          </cell>
        </row>
        <row r="2393">
          <cell r="B2393">
            <v>9464675</v>
          </cell>
          <cell r="C2393" t="str">
            <v>ORIENT SUN</v>
          </cell>
        </row>
        <row r="2394">
          <cell r="B2394">
            <v>9498298</v>
          </cell>
          <cell r="C2394" t="str">
            <v>RAINBOW QUEST</v>
          </cell>
        </row>
        <row r="2395">
          <cell r="B2395">
            <v>9522415</v>
          </cell>
          <cell r="C2395" t="str">
            <v>GAS POWER</v>
          </cell>
        </row>
        <row r="2396">
          <cell r="B2396">
            <v>9547764</v>
          </cell>
          <cell r="C2396" t="str">
            <v>NORTHSEA ALPHA</v>
          </cell>
        </row>
        <row r="2397">
          <cell r="B2397">
            <v>9600621</v>
          </cell>
          <cell r="C2397" t="str">
            <v>FALKONERA (Dry Bulk)</v>
          </cell>
        </row>
        <row r="2398">
          <cell r="B2398">
            <v>9607069</v>
          </cell>
          <cell r="C2398" t="str">
            <v>GAS DIANA</v>
          </cell>
        </row>
        <row r="2399">
          <cell r="B2399">
            <v>9608300</v>
          </cell>
          <cell r="C2399" t="str">
            <v>MORSTON</v>
          </cell>
        </row>
        <row r="2400">
          <cell r="B2400">
            <v>9625152</v>
          </cell>
          <cell r="C2400" t="str">
            <v>MANIFESTO</v>
          </cell>
        </row>
        <row r="2401">
          <cell r="B2401">
            <v>9630755</v>
          </cell>
          <cell r="C2401" t="str">
            <v>CLIPPER QUITO</v>
          </cell>
        </row>
        <row r="2402">
          <cell r="B2402">
            <v>9632088</v>
          </cell>
          <cell r="C2402" t="str">
            <v>ISTRA</v>
          </cell>
        </row>
        <row r="2403">
          <cell r="B2403">
            <v>9634907</v>
          </cell>
          <cell r="C2403" t="str">
            <v>SEN TREASURE</v>
          </cell>
        </row>
        <row r="2404">
          <cell r="B2404">
            <v>9667564</v>
          </cell>
          <cell r="C2404" t="str">
            <v>MONSOON</v>
          </cell>
        </row>
        <row r="2405">
          <cell r="B2405">
            <v>9689926</v>
          </cell>
          <cell r="C2405" t="str">
            <v>CORSAIR</v>
          </cell>
        </row>
        <row r="2406">
          <cell r="B2406">
            <v>9693018</v>
          </cell>
          <cell r="C2406" t="str">
            <v>STENA IMMACULATE</v>
          </cell>
        </row>
        <row r="2407">
          <cell r="B2407">
            <v>9698953</v>
          </cell>
          <cell r="C2407" t="str">
            <v>SEA RIDER (Dry Bulk)</v>
          </cell>
        </row>
        <row r="2408">
          <cell r="B2408">
            <v>9702003</v>
          </cell>
          <cell r="C2408" t="str">
            <v>COUGAR</v>
          </cell>
        </row>
        <row r="2409">
          <cell r="B2409">
            <v>9702027</v>
          </cell>
          <cell r="C2409" t="str">
            <v>COMMODORE</v>
          </cell>
        </row>
        <row r="2410">
          <cell r="B2410">
            <v>9702041</v>
          </cell>
          <cell r="C2410" t="str">
            <v>CRATIS</v>
          </cell>
        </row>
        <row r="2411">
          <cell r="B2411">
            <v>9714381</v>
          </cell>
          <cell r="C2411" t="str">
            <v>CONTINENTAL</v>
          </cell>
        </row>
        <row r="2412">
          <cell r="B2412">
            <v>9722792</v>
          </cell>
          <cell r="C2412" t="str">
            <v>CHALLENGER</v>
          </cell>
        </row>
        <row r="2413">
          <cell r="B2413">
            <v>9724556</v>
          </cell>
          <cell r="C2413" t="str">
            <v>BRITISH STRATUS</v>
          </cell>
        </row>
        <row r="2414">
          <cell r="B2414">
            <v>9734381</v>
          </cell>
          <cell r="C2414" t="str">
            <v>SEA BREEZE (Coastal)</v>
          </cell>
        </row>
        <row r="2415">
          <cell r="B2415">
            <v>9660657</v>
          </cell>
          <cell r="C2415" t="str">
            <v>STENAWECO VENTURE</v>
          </cell>
        </row>
        <row r="2416">
          <cell r="B2416">
            <v>9675509</v>
          </cell>
          <cell r="C2416" t="str">
            <v>BW LIONESS</v>
          </cell>
        </row>
        <row r="2417">
          <cell r="B2417">
            <v>9288930</v>
          </cell>
          <cell r="C2417" t="str">
            <v>TORM GARONNE</v>
          </cell>
        </row>
        <row r="2418">
          <cell r="B2418">
            <v>9735610</v>
          </cell>
          <cell r="C2418" t="str">
            <v>NAVIG8 EXPERIENCE</v>
          </cell>
        </row>
        <row r="2419">
          <cell r="B2419">
            <v>9725615</v>
          </cell>
          <cell r="C2419" t="str">
            <v>HAFNIA MAGELLAN</v>
          </cell>
        </row>
        <row r="2420">
          <cell r="B2420">
            <v>9669914</v>
          </cell>
          <cell r="C2420" t="str">
            <v>GREEN PLANET</v>
          </cell>
        </row>
        <row r="2421">
          <cell r="B2421">
            <v>9732694</v>
          </cell>
          <cell r="C2421" t="str">
            <v>HAFNIA LOTTE</v>
          </cell>
        </row>
        <row r="2422">
          <cell r="B2422">
            <v>9258026</v>
          </cell>
          <cell r="C2422" t="str">
            <v>SEA HORIZON</v>
          </cell>
        </row>
        <row r="2423">
          <cell r="B2423">
            <v>9786231</v>
          </cell>
          <cell r="C2423" t="str">
            <v>SM OSPREY</v>
          </cell>
        </row>
        <row r="2424">
          <cell r="B2424">
            <v>9338814</v>
          </cell>
          <cell r="C2424" t="str">
            <v>JOYCE</v>
          </cell>
        </row>
        <row r="2425">
          <cell r="B2425">
            <v>9629938</v>
          </cell>
          <cell r="C2425" t="str">
            <v>STI TOPAZ</v>
          </cell>
        </row>
        <row r="2426">
          <cell r="B2426">
            <v>9759771</v>
          </cell>
          <cell r="C2426" t="str">
            <v>FRONT CLIPPER</v>
          </cell>
        </row>
        <row r="2427">
          <cell r="B2427">
            <v>9776559</v>
          </cell>
          <cell r="C2427" t="str">
            <v>APHRODITE (VLCC)</v>
          </cell>
        </row>
        <row r="2428">
          <cell r="B2428">
            <v>9595632</v>
          </cell>
          <cell r="C2428" t="str">
            <v>BOW PIONEER</v>
          </cell>
        </row>
        <row r="2429">
          <cell r="B2429">
            <v>9367748</v>
          </cell>
          <cell r="C2429" t="str">
            <v>NORD ORGANISER</v>
          </cell>
        </row>
        <row r="2430">
          <cell r="B2430">
            <v>9266475</v>
          </cell>
          <cell r="C2430" t="str">
            <v>MILA</v>
          </cell>
        </row>
        <row r="2431">
          <cell r="B2431">
            <v>9735608</v>
          </cell>
          <cell r="C2431" t="str">
            <v>NAVIG8 EXCEED</v>
          </cell>
        </row>
        <row r="2432">
          <cell r="B2432">
            <v>9260275</v>
          </cell>
          <cell r="C2432" t="str">
            <v>SW MONACO 1</v>
          </cell>
        </row>
        <row r="2433">
          <cell r="B2433">
            <v>9475428</v>
          </cell>
          <cell r="C2433" t="str">
            <v>BLUE CRYSTAL</v>
          </cell>
        </row>
        <row r="2434">
          <cell r="B2434">
            <v>9650573</v>
          </cell>
          <cell r="C2434" t="str">
            <v>PIONEROS</v>
          </cell>
        </row>
        <row r="2435">
          <cell r="B2435">
            <v>9387920</v>
          </cell>
          <cell r="C2435" t="str">
            <v>AGEAN WAVE</v>
          </cell>
        </row>
        <row r="2436">
          <cell r="B2436">
            <v>9270749</v>
          </cell>
          <cell r="C2436" t="str">
            <v>MT.JAG PRABHA</v>
          </cell>
        </row>
        <row r="2437">
          <cell r="B2437">
            <v>9222560</v>
          </cell>
          <cell r="C2437" t="str">
            <v>DURANGO</v>
          </cell>
        </row>
        <row r="2438">
          <cell r="B2438">
            <v>9252072</v>
          </cell>
          <cell r="C2438" t="str">
            <v>LONE.STAR</v>
          </cell>
        </row>
        <row r="2439">
          <cell r="B2439">
            <v>9212395</v>
          </cell>
          <cell r="C2439" t="str">
            <v>SHIP TRINITY</v>
          </cell>
        </row>
        <row r="2440">
          <cell r="B2440">
            <v>9374296</v>
          </cell>
          <cell r="C2440" t="str">
            <v>FALCON ROYAL</v>
          </cell>
        </row>
        <row r="2441">
          <cell r="B2441">
            <v>9333187</v>
          </cell>
          <cell r="C2441" t="str">
            <v>RIDGEBURY JULIA M</v>
          </cell>
        </row>
        <row r="2442">
          <cell r="B2442">
            <v>9212383</v>
          </cell>
          <cell r="C2442" t="str">
            <v>MT SEA PEARL</v>
          </cell>
        </row>
        <row r="2443">
          <cell r="B2443">
            <v>9384095</v>
          </cell>
          <cell r="C2443" t="str">
            <v>JEMMA</v>
          </cell>
        </row>
        <row r="2444">
          <cell r="B2444">
            <v>9302683</v>
          </cell>
          <cell r="C2444" t="str">
            <v>MT GEORGIA</v>
          </cell>
        </row>
        <row r="2445">
          <cell r="B2445">
            <v>9301964</v>
          </cell>
          <cell r="C2445" t="str">
            <v>NAVE ARIADNE</v>
          </cell>
        </row>
        <row r="2446">
          <cell r="B2446">
            <v>9171498</v>
          </cell>
          <cell r="C2446" t="str">
            <v>CHILTERN</v>
          </cell>
        </row>
        <row r="2447">
          <cell r="B2447">
            <v>9231626</v>
          </cell>
          <cell r="C2447" t="str">
            <v>SEAWAYS AMBERMAR</v>
          </cell>
        </row>
        <row r="2448">
          <cell r="B2448">
            <v>9374284</v>
          </cell>
          <cell r="C2448" t="str">
            <v>FALCON MAJESTIC</v>
          </cell>
        </row>
        <row r="2449">
          <cell r="B2449">
            <v>9327425</v>
          </cell>
          <cell r="C2449" t="str">
            <v>SKYROS</v>
          </cell>
        </row>
        <row r="2450">
          <cell r="B2450">
            <v>9260263</v>
          </cell>
          <cell r="C2450" t="str">
            <v>SW JULIA1</v>
          </cell>
        </row>
        <row r="2451">
          <cell r="B2451">
            <v>9688829</v>
          </cell>
          <cell r="C2451" t="str">
            <v>STI ELYSEES</v>
          </cell>
        </row>
        <row r="2452">
          <cell r="B2452">
            <v>9766322</v>
          </cell>
          <cell r="C2452" t="str">
            <v>SONANGOL MAIOMBE</v>
          </cell>
        </row>
        <row r="2453">
          <cell r="B2453">
            <v>9722584</v>
          </cell>
          <cell r="C2453" t="str">
            <v>STI GRACE</v>
          </cell>
        </row>
        <row r="2454">
          <cell r="B2454">
            <v>9538476</v>
          </cell>
          <cell r="C2454" t="str">
            <v>TIAN E ZUO</v>
          </cell>
        </row>
        <row r="2455">
          <cell r="B2455">
            <v>9198771</v>
          </cell>
          <cell r="C2455" t="str">
            <v>WEMBLEY</v>
          </cell>
        </row>
        <row r="2456">
          <cell r="B2456">
            <v>9749532</v>
          </cell>
          <cell r="C2456" t="str">
            <v>DONG-A THETIS</v>
          </cell>
        </row>
        <row r="2457">
          <cell r="B2457">
            <v>9502673</v>
          </cell>
          <cell r="C2457" t="str">
            <v>CANSU Y</v>
          </cell>
        </row>
        <row r="2458">
          <cell r="B2458">
            <v>9310848</v>
          </cell>
          <cell r="C2458" t="str">
            <v>MARITINA</v>
          </cell>
        </row>
        <row r="2459">
          <cell r="B2459">
            <v>9457610</v>
          </cell>
          <cell r="C2459" t="str">
            <v>FPMC P HERO</v>
          </cell>
        </row>
        <row r="2460">
          <cell r="B2460">
            <v>9737759</v>
          </cell>
          <cell r="C2460" t="str">
            <v>NAVIG8 PROVIDENCE</v>
          </cell>
        </row>
        <row r="2461">
          <cell r="B2461">
            <v>9413523</v>
          </cell>
          <cell r="C2461" t="str">
            <v>STENA PREMIUM</v>
          </cell>
        </row>
        <row r="2462">
          <cell r="B2462">
            <v>9683075</v>
          </cell>
          <cell r="C2462" t="str">
            <v>BRITISH RESTRAINT</v>
          </cell>
        </row>
        <row r="2463">
          <cell r="B2463">
            <v>9420863</v>
          </cell>
          <cell r="C2463" t="str">
            <v>VOGE TRUST</v>
          </cell>
        </row>
        <row r="2464">
          <cell r="B2464">
            <v>9260043</v>
          </cell>
          <cell r="C2464" t="str">
            <v>AXELOTL</v>
          </cell>
        </row>
        <row r="2465">
          <cell r="B2465">
            <v>9380594</v>
          </cell>
          <cell r="C2465" t="str">
            <v>STEEL</v>
          </cell>
        </row>
        <row r="2466">
          <cell r="B2466">
            <v>9321172</v>
          </cell>
          <cell r="C2466" t="str">
            <v>BREEZY VICTORIA</v>
          </cell>
        </row>
        <row r="2467">
          <cell r="B2467">
            <v>9422639</v>
          </cell>
          <cell r="C2467" t="str">
            <v>NORDIC AGNETHA</v>
          </cell>
        </row>
        <row r="2468">
          <cell r="B2468">
            <v>9455741</v>
          </cell>
          <cell r="C2468" t="str">
            <v>VELEBIT</v>
          </cell>
        </row>
        <row r="2469">
          <cell r="B2469">
            <v>9724556</v>
          </cell>
          <cell r="C2469" t="str">
            <v>BRITISH STRATUPC</v>
          </cell>
        </row>
        <row r="2470">
          <cell r="B2470">
            <v>9565637</v>
          </cell>
          <cell r="C2470" t="str">
            <v>BOCHEM MUMBAI</v>
          </cell>
        </row>
        <row r="2471">
          <cell r="B2471">
            <v>9717113</v>
          </cell>
          <cell r="C2471" t="str">
            <v>NAVIG8 GUIDE</v>
          </cell>
        </row>
        <row r="2472">
          <cell r="B2472">
            <v>9357559</v>
          </cell>
          <cell r="C2472" t="str">
            <v>HISTRIA AGATA</v>
          </cell>
        </row>
        <row r="2473">
          <cell r="B2473">
            <v>9208095</v>
          </cell>
          <cell r="C2473" t="str">
            <v>OPTIMUS</v>
          </cell>
        </row>
        <row r="2474">
          <cell r="B2474">
            <v>9276004</v>
          </cell>
          <cell r="C2474" t="str">
            <v>BORA</v>
          </cell>
        </row>
        <row r="2475">
          <cell r="B2475">
            <v>9614062</v>
          </cell>
          <cell r="C2475" t="str">
            <v>TAO LIN WAN</v>
          </cell>
        </row>
        <row r="2476">
          <cell r="B2476">
            <v>9340116</v>
          </cell>
          <cell r="C2476" t="str">
            <v>CHEM HELEN</v>
          </cell>
        </row>
        <row r="2477">
          <cell r="B2477">
            <v>9148465</v>
          </cell>
          <cell r="C2477" t="str">
            <v>HAIGONG YOU 302</v>
          </cell>
        </row>
        <row r="2478">
          <cell r="B2478">
            <v>9334569</v>
          </cell>
          <cell r="C2478" t="str">
            <v>POLAR UNICORN</v>
          </cell>
        </row>
        <row r="2479">
          <cell r="B2479">
            <v>9682409</v>
          </cell>
          <cell r="C2479" t="str">
            <v>SILVER HANNAH</v>
          </cell>
        </row>
        <row r="2480">
          <cell r="B2480">
            <v>9390173</v>
          </cell>
          <cell r="C2480" t="str">
            <v>ELLIE LADY</v>
          </cell>
        </row>
        <row r="2481">
          <cell r="B2481">
            <v>9737747</v>
          </cell>
          <cell r="C2481" t="str">
            <v>NAVIG8 PRIDE</v>
          </cell>
        </row>
        <row r="2482">
          <cell r="B2482">
            <v>9303730</v>
          </cell>
          <cell r="C2482" t="str">
            <v>VS LEIA</v>
          </cell>
        </row>
        <row r="2483">
          <cell r="B2483">
            <v>9198290</v>
          </cell>
          <cell r="C2483" t="str">
            <v>ANGELICA AN</v>
          </cell>
        </row>
        <row r="2484">
          <cell r="B2484">
            <v>9508093</v>
          </cell>
          <cell r="C2484" t="str">
            <v>ATLANTIS ALMERIA</v>
          </cell>
        </row>
        <row r="2485">
          <cell r="B2485">
            <v>9283710</v>
          </cell>
          <cell r="C2485" t="str">
            <v>TORM HORIZON</v>
          </cell>
        </row>
        <row r="2486">
          <cell r="B2486">
            <v>9697909</v>
          </cell>
          <cell r="C2486" t="str">
            <v>NORD VALIANT</v>
          </cell>
        </row>
        <row r="2487">
          <cell r="B2487">
            <v>9321196</v>
          </cell>
          <cell r="C2487" t="str">
            <v>GEORGIA M</v>
          </cell>
        </row>
        <row r="2488">
          <cell r="B2488">
            <v>9278686</v>
          </cell>
          <cell r="C2488" t="str">
            <v>E PIONEER</v>
          </cell>
        </row>
        <row r="2489">
          <cell r="B2489">
            <v>9431264</v>
          </cell>
          <cell r="C2489" t="str">
            <v>KIRSTEN MAERSK</v>
          </cell>
        </row>
        <row r="2490">
          <cell r="B2490">
            <v>9242730</v>
          </cell>
          <cell r="C2490" t="str">
            <v>HEINRICH</v>
          </cell>
        </row>
        <row r="2491">
          <cell r="B2491">
            <v>9330355</v>
          </cell>
          <cell r="C2491" t="str">
            <v>AMALIA</v>
          </cell>
        </row>
        <row r="2492">
          <cell r="B2492">
            <v>9381512</v>
          </cell>
          <cell r="C2492" t="str">
            <v>LAVELA</v>
          </cell>
        </row>
        <row r="2493">
          <cell r="B2493">
            <v>9577094</v>
          </cell>
          <cell r="C2493" t="str">
            <v>SCF PROVIDER</v>
          </cell>
        </row>
        <row r="2494">
          <cell r="B2494">
            <v>9183843</v>
          </cell>
          <cell r="C2494" t="str">
            <v>THEMSESTERN</v>
          </cell>
        </row>
        <row r="2495">
          <cell r="B2495">
            <v>9621601</v>
          </cell>
          <cell r="C2495" t="str">
            <v>LACERTA</v>
          </cell>
        </row>
        <row r="2496">
          <cell r="B2496">
            <v>9479838</v>
          </cell>
          <cell r="C2496" t="str">
            <v>TURMOIL</v>
          </cell>
        </row>
        <row r="2497">
          <cell r="B2497">
            <v>9253246</v>
          </cell>
          <cell r="C2497" t="str">
            <v>ANGI</v>
          </cell>
        </row>
        <row r="2498">
          <cell r="B2498">
            <v>9247493</v>
          </cell>
          <cell r="C2498" t="str">
            <v>MS SIMON</v>
          </cell>
        </row>
        <row r="2499">
          <cell r="B2499">
            <v>9309148</v>
          </cell>
          <cell r="C2499" t="str">
            <v>GUYENNE</v>
          </cell>
        </row>
        <row r="2500">
          <cell r="B2500">
            <v>9687942</v>
          </cell>
          <cell r="C2500" t="str">
            <v>STENAWECO EVOLUTION</v>
          </cell>
        </row>
        <row r="2501">
          <cell r="B2501">
            <v>9302126</v>
          </cell>
          <cell r="C2501" t="str">
            <v>TORM TEVERE</v>
          </cell>
        </row>
        <row r="2502">
          <cell r="B2502">
            <v>9407366</v>
          </cell>
          <cell r="C2502" t="str">
            <v>HORIZON APHRODITE</v>
          </cell>
        </row>
        <row r="2503">
          <cell r="B2503">
            <v>9342217</v>
          </cell>
          <cell r="C2503" t="str">
            <v>BW SEINE</v>
          </cell>
        </row>
        <row r="2504">
          <cell r="B2504">
            <v>9577070</v>
          </cell>
          <cell r="C2504" t="str">
            <v>SCF PIONEER</v>
          </cell>
        </row>
        <row r="2505">
          <cell r="B2505">
            <v>9508079</v>
          </cell>
          <cell r="C2505" t="str">
            <v>ATLANTIS ANDAMAN</v>
          </cell>
        </row>
        <row r="2506">
          <cell r="B2506">
            <v>9305348</v>
          </cell>
          <cell r="C2506" t="str">
            <v>BALOS</v>
          </cell>
        </row>
        <row r="2507">
          <cell r="B2507">
            <v>9448891</v>
          </cell>
          <cell r="C2507" t="str">
            <v>VEMAHONESTY</v>
          </cell>
        </row>
        <row r="2508">
          <cell r="B2508">
            <v>9377664</v>
          </cell>
          <cell r="C2508" t="str">
            <v>SINGLE</v>
          </cell>
        </row>
        <row r="2509">
          <cell r="B2509">
            <v>9178317</v>
          </cell>
          <cell r="C2509" t="str">
            <v>FREEMONT</v>
          </cell>
        </row>
        <row r="2510">
          <cell r="B2510">
            <v>9696577</v>
          </cell>
          <cell r="C2510" t="str">
            <v>STI CLAPHAM</v>
          </cell>
        </row>
        <row r="2511">
          <cell r="B2511">
            <v>9295335</v>
          </cell>
          <cell r="C2511" t="str">
            <v>BASSILEVOUSA</v>
          </cell>
        </row>
        <row r="2512">
          <cell r="B2512">
            <v>9735593</v>
          </cell>
          <cell r="C2512" t="str">
            <v>NAVIG8 EXPEDITE</v>
          </cell>
        </row>
        <row r="2513">
          <cell r="B2513">
            <v>9413561</v>
          </cell>
          <cell r="C2513" t="str">
            <v>NS ASIA</v>
          </cell>
        </row>
        <row r="2514">
          <cell r="B2514">
            <v>9273442</v>
          </cell>
          <cell r="C2514" t="str">
            <v>SAUGER</v>
          </cell>
        </row>
        <row r="2515">
          <cell r="B2515">
            <v>9489194</v>
          </cell>
          <cell r="C2515" t="str">
            <v>VINJERAC</v>
          </cell>
        </row>
        <row r="2516">
          <cell r="B2516">
            <v>9314179</v>
          </cell>
          <cell r="C2516" t="str">
            <v>LORELEI</v>
          </cell>
        </row>
        <row r="2517">
          <cell r="B2517">
            <v>9332626</v>
          </cell>
          <cell r="C2517" t="str">
            <v>MARINOR</v>
          </cell>
        </row>
        <row r="2518">
          <cell r="B2518">
            <v>9253595</v>
          </cell>
          <cell r="C2518" t="str">
            <v>JENNY I</v>
          </cell>
        </row>
        <row r="2519">
          <cell r="B2519">
            <v>9428358</v>
          </cell>
          <cell r="C2519" t="str">
            <v>UACC SILA</v>
          </cell>
        </row>
        <row r="2520">
          <cell r="B2520">
            <v>9401221</v>
          </cell>
          <cell r="C2520" t="str">
            <v>CAPE TAFT</v>
          </cell>
        </row>
        <row r="2521">
          <cell r="B2521">
            <v>9682382</v>
          </cell>
          <cell r="C2521" t="str">
            <v>SILVER CARLA</v>
          </cell>
        </row>
        <row r="2522">
          <cell r="B2522">
            <v>9259903</v>
          </cell>
          <cell r="C2522" t="str">
            <v>ALIA</v>
          </cell>
        </row>
        <row r="2523">
          <cell r="B2523">
            <v>9323560</v>
          </cell>
          <cell r="C2523" t="str">
            <v>LEON HERMES</v>
          </cell>
        </row>
        <row r="2524">
          <cell r="B2524">
            <v>9670949</v>
          </cell>
          <cell r="C2524" t="str">
            <v>NORD GARDENIA</v>
          </cell>
        </row>
        <row r="2525">
          <cell r="B2525">
            <v>9523469</v>
          </cell>
          <cell r="C2525" t="str">
            <v>OLVIA</v>
          </cell>
        </row>
        <row r="2526">
          <cell r="B2526">
            <v>9278052</v>
          </cell>
          <cell r="C2526" t="str">
            <v>REGENT</v>
          </cell>
        </row>
        <row r="2527">
          <cell r="B2527">
            <v>9299434</v>
          </cell>
          <cell r="C2527" t="str">
            <v>MAERSK BRISTOL</v>
          </cell>
        </row>
        <row r="2528">
          <cell r="B2528">
            <v>9380831</v>
          </cell>
          <cell r="C2528" t="str">
            <v>MINERVA JULIE</v>
          </cell>
        </row>
        <row r="2529">
          <cell r="B2529">
            <v>9268277</v>
          </cell>
          <cell r="C2529" t="str">
            <v>PAUL E</v>
          </cell>
        </row>
        <row r="2530">
          <cell r="B2530">
            <v>9273260</v>
          </cell>
          <cell r="C2530" t="str">
            <v>TORM SARA</v>
          </cell>
        </row>
        <row r="2531">
          <cell r="B2531">
            <v>9047491</v>
          </cell>
          <cell r="C2531" t="str">
            <v>BOW FLOWER</v>
          </cell>
        </row>
        <row r="2532">
          <cell r="B2532">
            <v>9314820</v>
          </cell>
          <cell r="C2532" t="str">
            <v>BALTIC MARINER I</v>
          </cell>
        </row>
        <row r="2533">
          <cell r="B2533">
            <v>9354258</v>
          </cell>
          <cell r="C2533" t="str">
            <v>SPRUCE EXPRESS</v>
          </cell>
        </row>
        <row r="2534">
          <cell r="B2534">
            <v>9528380</v>
          </cell>
          <cell r="C2534" t="str">
            <v>MISS MARINA</v>
          </cell>
        </row>
        <row r="2535">
          <cell r="B2535">
            <v>9438171</v>
          </cell>
          <cell r="C2535" t="str">
            <v>WINTER OAK</v>
          </cell>
        </row>
        <row r="2536">
          <cell r="B2536">
            <v>9384100</v>
          </cell>
          <cell r="C2536" t="str">
            <v>HECTOR N</v>
          </cell>
        </row>
        <row r="2537">
          <cell r="B2537">
            <v>9315783</v>
          </cell>
          <cell r="C2537" t="str">
            <v>SEAVICTORY</v>
          </cell>
        </row>
        <row r="2538">
          <cell r="B2538">
            <v>9419955</v>
          </cell>
          <cell r="C2538" t="str">
            <v>FPMC C NOBLE</v>
          </cell>
        </row>
        <row r="2539">
          <cell r="B2539">
            <v>9294551</v>
          </cell>
          <cell r="C2539" t="str">
            <v>HYDRA</v>
          </cell>
        </row>
        <row r="2540">
          <cell r="B2540">
            <v>9237620</v>
          </cell>
          <cell r="C2540" t="str">
            <v>SEA LION</v>
          </cell>
        </row>
        <row r="2541">
          <cell r="B2541">
            <v>9172856</v>
          </cell>
          <cell r="C2541" t="str">
            <v>UGO OCHA</v>
          </cell>
        </row>
        <row r="2542">
          <cell r="B2542">
            <v>9769817</v>
          </cell>
          <cell r="C2542" t="str">
            <v>FRONT COSMOS</v>
          </cell>
        </row>
        <row r="2543">
          <cell r="B2543">
            <v>9773739</v>
          </cell>
          <cell r="C2543" t="str">
            <v>UNITY VENTURE</v>
          </cell>
        </row>
        <row r="2544">
          <cell r="B2544">
            <v>9595618</v>
          </cell>
          <cell r="C2544" t="str">
            <v>C. INNOVATOR</v>
          </cell>
        </row>
        <row r="2545">
          <cell r="B2545">
            <v>9633458</v>
          </cell>
          <cell r="C2545" t="str">
            <v>ODESSA</v>
          </cell>
        </row>
        <row r="2546">
          <cell r="B2546">
            <v>9748679</v>
          </cell>
          <cell r="C2546" t="str">
            <v>NORDIC STAR</v>
          </cell>
        </row>
        <row r="2547">
          <cell r="B2547">
            <v>9577044</v>
          </cell>
          <cell r="C2547" t="str">
            <v>CATALAN SEA</v>
          </cell>
        </row>
        <row r="2548">
          <cell r="B2548">
            <v>9282912</v>
          </cell>
          <cell r="C2548" t="str">
            <v>AFRAMAX RIVIERA</v>
          </cell>
        </row>
        <row r="2549">
          <cell r="B2549">
            <v>9191395</v>
          </cell>
          <cell r="C2549" t="str">
            <v>ACE</v>
          </cell>
        </row>
        <row r="2550">
          <cell r="B2550">
            <v>9391414</v>
          </cell>
          <cell r="C2550" t="str">
            <v>CONTI HUMBOLDT</v>
          </cell>
        </row>
        <row r="2551">
          <cell r="B2551">
            <v>9749506</v>
          </cell>
          <cell r="C2551" t="str">
            <v>SPEEDWAY</v>
          </cell>
        </row>
        <row r="2552">
          <cell r="B2552">
            <v>9431381</v>
          </cell>
          <cell r="C2552" t="str">
            <v>ESER K</v>
          </cell>
        </row>
        <row r="2553">
          <cell r="B2553">
            <v>9297541</v>
          </cell>
          <cell r="C2553" t="str">
            <v>BONITA</v>
          </cell>
        </row>
        <row r="2554">
          <cell r="B2554">
            <v>9792474</v>
          </cell>
          <cell r="C2554" t="str">
            <v>ELANDRA EAGLE</v>
          </cell>
        </row>
        <row r="2555">
          <cell r="B2555">
            <v>9487380</v>
          </cell>
          <cell r="C2555" t="str">
            <v>ALAND</v>
          </cell>
        </row>
        <row r="2556">
          <cell r="B2556">
            <v>9354258</v>
          </cell>
          <cell r="C2556" t="str">
            <v>PTI VOLANS</v>
          </cell>
        </row>
        <row r="2557">
          <cell r="B2557">
            <v>9214305</v>
          </cell>
          <cell r="C2557" t="str">
            <v>STOLT FOCUS</v>
          </cell>
        </row>
        <row r="2558">
          <cell r="B2558">
            <v>9729283</v>
          </cell>
          <cell r="C2558" t="str">
            <v>HAFNIA TORRES</v>
          </cell>
        </row>
        <row r="2559">
          <cell r="B2559">
            <v>9724570</v>
          </cell>
          <cell r="C2559" t="str">
            <v>BRITISH ALTUS</v>
          </cell>
        </row>
        <row r="2560">
          <cell r="B2560">
            <v>9732709</v>
          </cell>
          <cell r="C2560" t="str">
            <v>HAFNIA MIKALA</v>
          </cell>
        </row>
        <row r="2561">
          <cell r="B2561">
            <v>9713856</v>
          </cell>
          <cell r="C2561" t="str">
            <v>BW WREN</v>
          </cell>
        </row>
        <row r="2562">
          <cell r="B2562">
            <v>9610339</v>
          </cell>
          <cell r="C2562" t="str">
            <v>SAN PADRE PIO</v>
          </cell>
        </row>
        <row r="2563">
          <cell r="B2563">
            <v>9390331</v>
          </cell>
          <cell r="C2563" t="str">
            <v>FENNO SWAN</v>
          </cell>
        </row>
        <row r="2564">
          <cell r="B2564">
            <v>9479670</v>
          </cell>
          <cell r="C2564" t="str">
            <v>TOLI</v>
          </cell>
        </row>
        <row r="2565">
          <cell r="B2565">
            <v>9311751</v>
          </cell>
          <cell r="C2565" t="str">
            <v>MAERSK ARCTIC</v>
          </cell>
        </row>
        <row r="2566">
          <cell r="B2566">
            <v>9488839</v>
          </cell>
          <cell r="C2566" t="str">
            <v>AKDENIZ</v>
          </cell>
        </row>
        <row r="2567">
          <cell r="B2567">
            <v>9410143</v>
          </cell>
          <cell r="C2567" t="str">
            <v>HALIT BEY</v>
          </cell>
        </row>
        <row r="2568">
          <cell r="B2568">
            <v>9551868</v>
          </cell>
          <cell r="C2568" t="str">
            <v>BLUEFIN</v>
          </cell>
        </row>
        <row r="2569">
          <cell r="B2569">
            <v>9401312</v>
          </cell>
          <cell r="C2569" t="str">
            <v>SAMUS SWAN</v>
          </cell>
        </row>
        <row r="2570">
          <cell r="B2570">
            <v>9297412</v>
          </cell>
          <cell r="C2570" t="str">
            <v>GULF HORIZON</v>
          </cell>
        </row>
        <row r="2571">
          <cell r="B2571">
            <v>9288019</v>
          </cell>
          <cell r="C2571" t="str">
            <v>PEACE HILL</v>
          </cell>
        </row>
        <row r="2572">
          <cell r="B2572">
            <v>9312846</v>
          </cell>
          <cell r="C2572" t="str">
            <v>DONEGAL SPIRIT</v>
          </cell>
        </row>
        <row r="2573">
          <cell r="B2573">
            <v>9079183</v>
          </cell>
          <cell r="C2573" t="str">
            <v>ALIZEA</v>
          </cell>
        </row>
        <row r="2574">
          <cell r="B2574">
            <v>9285720</v>
          </cell>
          <cell r="C2574" t="str">
            <v>LESTE</v>
          </cell>
        </row>
        <row r="2575">
          <cell r="B2575">
            <v>9285732</v>
          </cell>
          <cell r="C2575" t="str">
            <v>ZONDA</v>
          </cell>
        </row>
        <row r="2576">
          <cell r="B2576">
            <v>9259355</v>
          </cell>
          <cell r="C2576" t="str">
            <v>ENEOS BREEZE</v>
          </cell>
        </row>
        <row r="2577">
          <cell r="B2577">
            <v>8806888</v>
          </cell>
          <cell r="C2577" t="str">
            <v>BREEZE</v>
          </cell>
        </row>
        <row r="2578">
          <cell r="B2578">
            <v>8421406</v>
          </cell>
          <cell r="C2578" t="str">
            <v>ORE OFE</v>
          </cell>
        </row>
        <row r="2579">
          <cell r="B2579">
            <v>8705735</v>
          </cell>
          <cell r="C2579" t="str">
            <v>UNITED ENTERPRISE</v>
          </cell>
        </row>
        <row r="2580">
          <cell r="B2580">
            <v>9212383</v>
          </cell>
          <cell r="C2580" t="str">
            <v>SEA PEARL</v>
          </cell>
        </row>
        <row r="2581">
          <cell r="B2581">
            <v>9384033</v>
          </cell>
          <cell r="C2581" t="str">
            <v>SEAWAYS SIFNOS</v>
          </cell>
        </row>
        <row r="2582">
          <cell r="B2582">
            <v>9706437</v>
          </cell>
          <cell r="C2582" t="str">
            <v>STI WESTMINSTER</v>
          </cell>
        </row>
        <row r="2583">
          <cell r="B2583">
            <v>9039884</v>
          </cell>
          <cell r="C2583" t="str">
            <v>PRINCESS OGE</v>
          </cell>
        </row>
        <row r="2584">
          <cell r="B2584">
            <v>9165176</v>
          </cell>
          <cell r="C2584" t="str">
            <v>CAPT GREGORY</v>
          </cell>
        </row>
        <row r="2585">
          <cell r="B2585">
            <v>9165176</v>
          </cell>
          <cell r="C2585" t="str">
            <v>CAPTAIN GREGORY</v>
          </cell>
        </row>
        <row r="2586">
          <cell r="B2586">
            <v>9053191</v>
          </cell>
          <cell r="C2586" t="str">
            <v>MT OLIVIA I</v>
          </cell>
        </row>
        <row r="2587">
          <cell r="B2587">
            <v>9053191</v>
          </cell>
          <cell r="C2587" t="str">
            <v>OLIVIA I</v>
          </cell>
        </row>
        <row r="2588">
          <cell r="B2588">
            <v>8619455</v>
          </cell>
          <cell r="C2588" t="str">
            <v>DIDDI</v>
          </cell>
        </row>
        <row r="2589">
          <cell r="B2589">
            <v>9210892</v>
          </cell>
          <cell r="C2589" t="str">
            <v>KINGIS</v>
          </cell>
        </row>
        <row r="2590">
          <cell r="B2590">
            <v>9015345</v>
          </cell>
          <cell r="C2590" t="str">
            <v>BUKHARA</v>
          </cell>
        </row>
        <row r="2591">
          <cell r="B2591">
            <v>9086356</v>
          </cell>
          <cell r="C2591" t="str">
            <v>OCEANA</v>
          </cell>
        </row>
        <row r="2592">
          <cell r="B2592">
            <v>9313448</v>
          </cell>
          <cell r="C2592" t="str">
            <v>ASHABI</v>
          </cell>
        </row>
        <row r="2593">
          <cell r="B2593">
            <v>8812772</v>
          </cell>
          <cell r="C2593" t="str">
            <v>DIVINE MERCY</v>
          </cell>
        </row>
        <row r="2594">
          <cell r="B2594">
            <v>8901688</v>
          </cell>
          <cell r="C2594" t="str">
            <v>DANNY ROSE</v>
          </cell>
        </row>
        <row r="2595">
          <cell r="B2595">
            <v>9231602</v>
          </cell>
          <cell r="C2595" t="str">
            <v>LEVANTO</v>
          </cell>
        </row>
        <row r="2596">
          <cell r="B2596">
            <v>9256652</v>
          </cell>
          <cell r="C2596" t="str">
            <v>WIMPOLE</v>
          </cell>
        </row>
        <row r="2597">
          <cell r="B2597">
            <v>9705914</v>
          </cell>
          <cell r="C2597" t="str">
            <v>ELKA ELEFSIS</v>
          </cell>
        </row>
        <row r="2598">
          <cell r="B2598">
            <v>9609914</v>
          </cell>
          <cell r="C2598" t="str">
            <v>UNIQUE HARMONY</v>
          </cell>
        </row>
        <row r="2599">
          <cell r="B2599">
            <v>9231690</v>
          </cell>
          <cell r="C2599" t="str">
            <v>ELOHIM</v>
          </cell>
        </row>
        <row r="2600">
          <cell r="B2600">
            <v>9351749</v>
          </cell>
          <cell r="C2600" t="str">
            <v>BARRETT</v>
          </cell>
        </row>
        <row r="2601">
          <cell r="B2601">
            <v>9343194</v>
          </cell>
          <cell r="C2601" t="str">
            <v>SITEAM LEADER</v>
          </cell>
        </row>
        <row r="2602">
          <cell r="B2602">
            <v>9785691</v>
          </cell>
          <cell r="C2602" t="str">
            <v>STI BOSPHORUS</v>
          </cell>
        </row>
        <row r="2603">
          <cell r="B2603">
            <v>9779616</v>
          </cell>
          <cell r="C2603" t="str">
            <v>SEA RUBY</v>
          </cell>
        </row>
        <row r="2604">
          <cell r="B2604">
            <v>9682980</v>
          </cell>
          <cell r="C2604" t="str">
            <v>BRITISH HERITAGE</v>
          </cell>
        </row>
        <row r="2605">
          <cell r="B2605">
            <v>9709984</v>
          </cell>
          <cell r="C2605" t="str">
            <v>JAG PUNIT</v>
          </cell>
        </row>
        <row r="2606">
          <cell r="B2606">
            <v>9726463</v>
          </cell>
          <cell r="C2606" t="str">
            <v>MAERSK TEESPORT</v>
          </cell>
        </row>
        <row r="2607">
          <cell r="B2607">
            <v>9409493</v>
          </cell>
          <cell r="C2607" t="str">
            <v>DIAMOND EXPRESS</v>
          </cell>
        </row>
        <row r="2608">
          <cell r="B2608">
            <v>9289738</v>
          </cell>
          <cell r="C2608" t="str">
            <v>HIGH VALOR</v>
          </cell>
        </row>
        <row r="2609">
          <cell r="B2609">
            <v>9173094</v>
          </cell>
          <cell r="C2609" t="str">
            <v>ALEXANDER J</v>
          </cell>
        </row>
        <row r="2610">
          <cell r="B2610">
            <v>9793375</v>
          </cell>
          <cell r="C2610" t="str">
            <v>ORIENT CHALLENGE</v>
          </cell>
        </row>
        <row r="2611">
          <cell r="B2611">
            <v>9033907</v>
          </cell>
          <cell r="C2611" t="str">
            <v>MT KING DAVID</v>
          </cell>
        </row>
        <row r="2612">
          <cell r="B2612">
            <v>9033907</v>
          </cell>
          <cell r="C2612" t="str">
            <v>KING DAVID</v>
          </cell>
        </row>
        <row r="2613">
          <cell r="B2613">
            <v>9374844</v>
          </cell>
          <cell r="C2613" t="str">
            <v>KING DAVID (Dirty)</v>
          </cell>
        </row>
        <row r="2614">
          <cell r="B2614">
            <v>9167150</v>
          </cell>
          <cell r="C2614" t="str">
            <v>DOLICHA BAY</v>
          </cell>
        </row>
        <row r="2615">
          <cell r="B2615">
            <v>9256913</v>
          </cell>
          <cell r="C2615" t="str">
            <v>HERMITAGE BRIDGE</v>
          </cell>
        </row>
        <row r="2616">
          <cell r="B2616">
            <v>9621596</v>
          </cell>
          <cell r="C2616" t="str">
            <v>BORA BORA</v>
          </cell>
        </row>
        <row r="2617">
          <cell r="B2617">
            <v>9314208</v>
          </cell>
          <cell r="C2617" t="str">
            <v>HYDE</v>
          </cell>
        </row>
        <row r="2618">
          <cell r="B2618">
            <v>9667930</v>
          </cell>
          <cell r="C2618" t="str">
            <v>GLAFKOS</v>
          </cell>
        </row>
        <row r="2619">
          <cell r="B2619">
            <v>9694191</v>
          </cell>
          <cell r="C2619" t="str">
            <v>DONG-A KRIOS</v>
          </cell>
        </row>
        <row r="2620">
          <cell r="B2620">
            <v>9234513</v>
          </cell>
          <cell r="C2620" t="str">
            <v>ELKA SIRIUS</v>
          </cell>
        </row>
        <row r="2621">
          <cell r="B2621">
            <v>9676515</v>
          </cell>
          <cell r="C2621" t="str">
            <v>GREEN SKY</v>
          </cell>
        </row>
        <row r="2622">
          <cell r="B2622">
            <v>9746267</v>
          </cell>
          <cell r="C2622" t="str">
            <v>ELANDRA PALM</v>
          </cell>
        </row>
        <row r="2623">
          <cell r="B2623">
            <v>9815850</v>
          </cell>
          <cell r="C2623" t="str">
            <v>CORAL EXPRESS</v>
          </cell>
        </row>
        <row r="2624">
          <cell r="B2624">
            <v>9324306</v>
          </cell>
          <cell r="C2624" t="str">
            <v>BW HUDSON</v>
          </cell>
        </row>
        <row r="2625">
          <cell r="B2625">
            <v>9596272</v>
          </cell>
          <cell r="C2625" t="str">
            <v>MERIDIAN EXPRESS</v>
          </cell>
        </row>
        <row r="2626">
          <cell r="B2626">
            <v>9414278</v>
          </cell>
          <cell r="C2626" t="str">
            <v>RITA M</v>
          </cell>
        </row>
        <row r="2627">
          <cell r="B2627">
            <v>9363479</v>
          </cell>
          <cell r="C2627" t="str">
            <v>MINERVA JOY</v>
          </cell>
        </row>
        <row r="2628">
          <cell r="B2628">
            <v>9307994</v>
          </cell>
          <cell r="C2628" t="str">
            <v>CLOVER</v>
          </cell>
        </row>
        <row r="2629">
          <cell r="B2629">
            <v>9374272</v>
          </cell>
          <cell r="C2629" t="str">
            <v>AYESHA</v>
          </cell>
        </row>
        <row r="2630">
          <cell r="B2630">
            <v>9273624</v>
          </cell>
          <cell r="C2630" t="str">
            <v>SEAWAYS ARIADMAR</v>
          </cell>
        </row>
        <row r="2631">
          <cell r="B2631">
            <v>9740586</v>
          </cell>
          <cell r="C2631" t="str">
            <v>HIGH CHALLENGE</v>
          </cell>
        </row>
        <row r="2632">
          <cell r="B2632">
            <v>9704465</v>
          </cell>
          <cell r="C2632" t="str">
            <v>STI PONTIAC</v>
          </cell>
        </row>
        <row r="2633">
          <cell r="B2633">
            <v>9233973</v>
          </cell>
          <cell r="C2633" t="str">
            <v>MERMAID</v>
          </cell>
        </row>
        <row r="2634">
          <cell r="B2634">
            <v>9228796</v>
          </cell>
          <cell r="C2634" t="str">
            <v>MATRIX PRIDE</v>
          </cell>
        </row>
        <row r="2635">
          <cell r="B2635">
            <v>9395496</v>
          </cell>
          <cell r="C2635" t="str">
            <v>MERMAID (VLCC)</v>
          </cell>
        </row>
        <row r="2636">
          <cell r="B2636">
            <v>9183582</v>
          </cell>
          <cell r="C2636" t="str">
            <v>MATRIX ASA</v>
          </cell>
        </row>
        <row r="2637">
          <cell r="B2637">
            <v>9610389</v>
          </cell>
          <cell r="C2637" t="str">
            <v>NEXUS VICTORIA</v>
          </cell>
        </row>
        <row r="2638">
          <cell r="B2638">
            <v>9269075</v>
          </cell>
          <cell r="C2638" t="str">
            <v>NARMADA</v>
          </cell>
        </row>
        <row r="2639">
          <cell r="B2639">
            <v>9341380</v>
          </cell>
          <cell r="C2639" t="str">
            <v>HANZE CHANNEI</v>
          </cell>
        </row>
        <row r="2640">
          <cell r="B2640">
            <v>9407407</v>
          </cell>
          <cell r="C2640" t="str">
            <v>THEONI</v>
          </cell>
        </row>
        <row r="2641">
          <cell r="B2641">
            <v>9732931</v>
          </cell>
          <cell r="C2641" t="str">
            <v>MAERSK TRIESTE</v>
          </cell>
        </row>
        <row r="2642">
          <cell r="B2642">
            <v>9341378</v>
          </cell>
          <cell r="C2642" t="str">
            <v>HANZE AA</v>
          </cell>
        </row>
        <row r="2643">
          <cell r="B2643">
            <v>9285706</v>
          </cell>
          <cell r="C2643" t="str">
            <v>TENACITY</v>
          </cell>
        </row>
        <row r="2644">
          <cell r="B2644">
            <v>9389095</v>
          </cell>
          <cell r="C2644" t="str">
            <v>MINDORO</v>
          </cell>
        </row>
        <row r="2645">
          <cell r="B2645">
            <v>9718064</v>
          </cell>
          <cell r="C2645" t="str">
            <v>MAERSK TIANJIN</v>
          </cell>
        </row>
        <row r="2646">
          <cell r="B2646" t="str">
            <v>6921983</v>
          </cell>
          <cell r="C2646" t="str">
            <v>VELA</v>
          </cell>
        </row>
        <row r="2647">
          <cell r="B2647">
            <v>9346079</v>
          </cell>
          <cell r="C2647" t="str">
            <v>GRAND ACE2</v>
          </cell>
        </row>
        <row r="2648">
          <cell r="B2648">
            <v>9256626</v>
          </cell>
          <cell r="C2648" t="str">
            <v>WALLEYE</v>
          </cell>
        </row>
        <row r="2649">
          <cell r="B2649">
            <v>9629548</v>
          </cell>
          <cell r="C2649" t="str">
            <v>SEATREASURE</v>
          </cell>
        </row>
        <row r="2650">
          <cell r="B2650">
            <v>9272199</v>
          </cell>
          <cell r="C2650" t="str">
            <v>CHAMPION CONTEST</v>
          </cell>
        </row>
        <row r="2651">
          <cell r="B2651">
            <v>9472763</v>
          </cell>
          <cell r="C2651" t="str">
            <v>MP MR Tanker 1</v>
          </cell>
        </row>
        <row r="2652">
          <cell r="B2652">
            <v>9288916</v>
          </cell>
          <cell r="C2652" t="str">
            <v>DECAMERON</v>
          </cell>
        </row>
        <row r="2653">
          <cell r="B2653">
            <v>9364588</v>
          </cell>
          <cell r="C2653" t="str">
            <v>JANE</v>
          </cell>
        </row>
        <row r="2654">
          <cell r="B2654">
            <v>9776470</v>
          </cell>
          <cell r="C2654" t="str">
            <v>STENAWECO ELEGANCE</v>
          </cell>
        </row>
        <row r="2655">
          <cell r="B2655">
            <v>9278519</v>
          </cell>
          <cell r="C2655" t="str">
            <v>HAFNIA ATLANTIC</v>
          </cell>
        </row>
        <row r="2656">
          <cell r="B2656">
            <v>9747338</v>
          </cell>
          <cell r="C2656" t="str">
            <v>PTI NILE</v>
          </cell>
        </row>
        <row r="2657">
          <cell r="B2657">
            <v>9533995</v>
          </cell>
          <cell r="C2657" t="str">
            <v>STENA SURPRISE</v>
          </cell>
        </row>
        <row r="2658">
          <cell r="B2658">
            <v>9516105</v>
          </cell>
          <cell r="C2658" t="str">
            <v>JAG LEENA</v>
          </cell>
        </row>
        <row r="2659">
          <cell r="B2659">
            <v>9390032</v>
          </cell>
          <cell r="C2659" t="str">
            <v>STENA POLARIS</v>
          </cell>
        </row>
        <row r="2660">
          <cell r="B2660">
            <v>9635858</v>
          </cell>
          <cell r="C2660" t="str">
            <v>BW JAGUAR</v>
          </cell>
        </row>
        <row r="2661">
          <cell r="B2661">
            <v>9260055</v>
          </cell>
          <cell r="C2661" t="str">
            <v>VARDAR</v>
          </cell>
        </row>
        <row r="2662">
          <cell r="B2662">
            <v>9538141</v>
          </cell>
          <cell r="C2662" t="str">
            <v>ALHENA</v>
          </cell>
        </row>
        <row r="2663">
          <cell r="B2663">
            <v>9785689</v>
          </cell>
          <cell r="C2663" t="str">
            <v>STI GALATA</v>
          </cell>
        </row>
        <row r="2664">
          <cell r="B2664">
            <v>9439785</v>
          </cell>
          <cell r="C2664" t="str">
            <v>RIDGEBURY ALEXANDRA Z</v>
          </cell>
        </row>
        <row r="2665">
          <cell r="B2665">
            <v>9726607</v>
          </cell>
          <cell r="C2665" t="str">
            <v>HAFNIA HENRIETTE</v>
          </cell>
        </row>
        <row r="2666">
          <cell r="B2666">
            <v>9573696</v>
          </cell>
          <cell r="C2666" t="str">
            <v>PACIFIC QUARTZ</v>
          </cell>
        </row>
        <row r="2667">
          <cell r="B2667">
            <v>9806615</v>
          </cell>
          <cell r="C2667" t="str">
            <v>SEA ICON</v>
          </cell>
        </row>
        <row r="2668">
          <cell r="B2668">
            <v>9747352</v>
          </cell>
          <cell r="C2668" t="str">
            <v>PTI DANUBE</v>
          </cell>
        </row>
        <row r="2669">
          <cell r="B2669">
            <v>9183623</v>
          </cell>
          <cell r="C2669" t="str">
            <v>AMIF</v>
          </cell>
        </row>
        <row r="2670">
          <cell r="B2670">
            <v>9290957</v>
          </cell>
          <cell r="C2670" t="str">
            <v>TORM SIGNE</v>
          </cell>
        </row>
        <row r="2671">
          <cell r="B2671">
            <v>9794719</v>
          </cell>
          <cell r="C2671" t="str">
            <v>HELLAS TATIANA</v>
          </cell>
        </row>
        <row r="2672">
          <cell r="B2672">
            <v>9669926</v>
          </cell>
          <cell r="C2672" t="str">
            <v>GREEN SEA</v>
          </cell>
        </row>
        <row r="2673">
          <cell r="B2673" t="str">
            <v>9666077</v>
          </cell>
          <cell r="C2673" t="str">
            <v>STENA IMPERATIVE</v>
          </cell>
        </row>
        <row r="2674">
          <cell r="B2674" t="str">
            <v>9740421</v>
          </cell>
          <cell r="C2674" t="str">
            <v>SEAENVOY</v>
          </cell>
        </row>
        <row r="2675">
          <cell r="B2675" t="str">
            <v>9721920</v>
          </cell>
          <cell r="C2675" t="str">
            <v>MARLIN AZURITE</v>
          </cell>
        </row>
        <row r="2676">
          <cell r="B2676" t="str">
            <v>9314167</v>
          </cell>
          <cell r="C2676" t="str">
            <v>LA BOHEME</v>
          </cell>
        </row>
        <row r="2677">
          <cell r="B2677" t="str">
            <v>9735593</v>
          </cell>
          <cell r="C2677" t="str">
            <v>STI EXPEDITE</v>
          </cell>
        </row>
        <row r="2678">
          <cell r="B2678" t="str">
            <v>9794446</v>
          </cell>
          <cell r="C2678" t="str">
            <v>STI JARDINS</v>
          </cell>
        </row>
        <row r="2679">
          <cell r="B2679" t="str">
            <v>9298325</v>
          </cell>
          <cell r="C2679" t="str">
            <v>HAMBURG STAR</v>
          </cell>
        </row>
        <row r="2680">
          <cell r="B2680" t="str">
            <v>9797266</v>
          </cell>
          <cell r="C2680" t="str">
            <v>ATLANTIC PRIDE</v>
          </cell>
        </row>
        <row r="2681">
          <cell r="B2681" t="str">
            <v>9160190</v>
          </cell>
          <cell r="C2681" t="str">
            <v>KYMOLOS</v>
          </cell>
        </row>
        <row r="2682">
          <cell r="B2682" t="str">
            <v>9792187</v>
          </cell>
          <cell r="C2682" t="str">
            <v>CHIOS I</v>
          </cell>
        </row>
        <row r="2683">
          <cell r="B2683" t="str">
            <v>9461764</v>
          </cell>
          <cell r="C2683" t="str">
            <v>GENER8 MANIATE</v>
          </cell>
        </row>
        <row r="2684">
          <cell r="B2684" t="str">
            <v>9520857</v>
          </cell>
          <cell r="C2684" t="str">
            <v>FLAGSHIP VIOLET</v>
          </cell>
        </row>
        <row r="2685">
          <cell r="B2685" t="str">
            <v>9289740</v>
          </cell>
          <cell r="C2685" t="str">
            <v>HIGH COURAGE</v>
          </cell>
        </row>
        <row r="2686">
          <cell r="B2686" t="str">
            <v>9282510</v>
          </cell>
          <cell r="C2686" t="str">
            <v>DYLAN</v>
          </cell>
        </row>
        <row r="2687">
          <cell r="B2687" t="str">
            <v>9396763</v>
          </cell>
          <cell r="C2687" t="str">
            <v>PYXIS MALOU</v>
          </cell>
        </row>
        <row r="2688">
          <cell r="B2688" t="str">
            <v>9745902</v>
          </cell>
          <cell r="C2688" t="str">
            <v>FRONT ALTAIR</v>
          </cell>
        </row>
        <row r="2689">
          <cell r="B2689" t="str">
            <v>9797383</v>
          </cell>
          <cell r="C2689" t="str">
            <v>STENA IMPERATOR</v>
          </cell>
        </row>
        <row r="2690">
          <cell r="B2690" t="str">
            <v>9374301</v>
          </cell>
          <cell r="C2690" t="str">
            <v>ATLANTIC MUSE</v>
          </cell>
        </row>
        <row r="2691">
          <cell r="B2691" t="str">
            <v>9706073</v>
          </cell>
          <cell r="C2691" t="str">
            <v>BW PETREL</v>
          </cell>
        </row>
        <row r="2692">
          <cell r="B2692" t="str">
            <v>9637088</v>
          </cell>
          <cell r="C2692" t="str">
            <v>ARDMORE SEAVANGUARD</v>
          </cell>
        </row>
        <row r="2693">
          <cell r="B2693" t="str">
            <v>9035266</v>
          </cell>
          <cell r="C2693" t="str">
            <v>OLUWASEUN</v>
          </cell>
        </row>
        <row r="2694">
          <cell r="B2694" t="str">
            <v>9747340</v>
          </cell>
          <cell r="C2694" t="str">
            <v>PTI HUANG HE</v>
          </cell>
        </row>
        <row r="2695">
          <cell r="B2695" t="str">
            <v>9400801</v>
          </cell>
          <cell r="C2695" t="str">
            <v>HIGH CURRENT</v>
          </cell>
        </row>
        <row r="2696">
          <cell r="B2696" t="str">
            <v>9436719</v>
          </cell>
          <cell r="C2696" t="str">
            <v>GEMMA</v>
          </cell>
        </row>
        <row r="2697">
          <cell r="B2697" t="str">
            <v>9459060</v>
          </cell>
          <cell r="C2697" t="str">
            <v xml:space="preserve">ATRIA </v>
          </cell>
        </row>
        <row r="2698">
          <cell r="B2698" t="str">
            <v>9747132</v>
          </cell>
          <cell r="C2698" t="str">
            <v>NORD OLYMPIA</v>
          </cell>
        </row>
        <row r="2699">
          <cell r="B2699" t="str">
            <v>9800269</v>
          </cell>
          <cell r="C2699" t="str">
            <v>SIKINOS I</v>
          </cell>
        </row>
        <row r="2700">
          <cell r="B2700" t="str">
            <v>9457907</v>
          </cell>
          <cell r="C2700" t="str">
            <v>ALPHA</v>
          </cell>
        </row>
        <row r="2701">
          <cell r="B2701" t="str">
            <v>9229025</v>
          </cell>
          <cell r="C2701" t="str">
            <v>NOTUS</v>
          </cell>
        </row>
        <row r="2702">
          <cell r="B2702" t="str">
            <v>9746279</v>
          </cell>
          <cell r="C2702" t="str">
            <v>LARGO SEA</v>
          </cell>
        </row>
        <row r="2703">
          <cell r="B2703" t="str">
            <v>9536820</v>
          </cell>
          <cell r="C2703" t="str">
            <v>NORD SAKURA</v>
          </cell>
        </row>
        <row r="2704">
          <cell r="B2704" t="str">
            <v>9260031</v>
          </cell>
          <cell r="C2704" t="str">
            <v>LAIMA</v>
          </cell>
        </row>
        <row r="2705">
          <cell r="B2705" t="str">
            <v>9779537</v>
          </cell>
          <cell r="C2705" t="str">
            <v>SEAWAYS MONTAUK</v>
          </cell>
        </row>
        <row r="2706">
          <cell r="B2706" t="str">
            <v>9682978</v>
          </cell>
          <cell r="C2706" t="str">
            <v>BRITISH CENTURY</v>
          </cell>
        </row>
        <row r="2707">
          <cell r="B2707" t="str">
            <v>9290373</v>
          </cell>
          <cell r="C2707" t="str">
            <v>ISTANBUL</v>
          </cell>
        </row>
        <row r="2708">
          <cell r="B2708" t="str">
            <v>9398072</v>
          </cell>
          <cell r="C2708" t="str">
            <v>ACHILLEAS</v>
          </cell>
        </row>
        <row r="2709">
          <cell r="B2709" t="str">
            <v>9745237</v>
          </cell>
          <cell r="C2709" t="str">
            <v>AEGEAN UNITY</v>
          </cell>
        </row>
        <row r="2710">
          <cell r="B2710" t="str">
            <v>9797735</v>
          </cell>
          <cell r="C2710" t="str">
            <v>TORM SUPREME</v>
          </cell>
        </row>
        <row r="2711">
          <cell r="B2711" t="str">
            <v>9310707</v>
          </cell>
          <cell r="C2711" t="str">
            <v>CHALLENGE PASSAGE</v>
          </cell>
        </row>
        <row r="2712">
          <cell r="B2712">
            <v>9638563</v>
          </cell>
          <cell r="C2712" t="str">
            <v>NAVE ATROPOS</v>
          </cell>
        </row>
        <row r="2713">
          <cell r="B2713" t="str">
            <v>9629706</v>
          </cell>
          <cell r="C2713" t="str">
            <v>NORD STEADY</v>
          </cell>
        </row>
        <row r="2714">
          <cell r="B2714" t="str">
            <v>8672756</v>
          </cell>
          <cell r="C2714" t="str">
            <v>NTUGBU 1</v>
          </cell>
        </row>
        <row r="2715">
          <cell r="B2715" t="str">
            <v>9070905</v>
          </cell>
          <cell r="C2715" t="str">
            <v>ADEBOMI 1</v>
          </cell>
        </row>
        <row r="2716">
          <cell r="B2716" t="str">
            <v>9210907</v>
          </cell>
          <cell r="C2716" t="str">
            <v>ADEBOMI 3</v>
          </cell>
        </row>
        <row r="2717">
          <cell r="B2717" t="str">
            <v>9724609</v>
          </cell>
          <cell r="C2717" t="str">
            <v>BRITISH SEAFARER</v>
          </cell>
        </row>
        <row r="2718">
          <cell r="B2718" t="str">
            <v>9785823</v>
          </cell>
          <cell r="C2718" t="str">
            <v>MONTE UDALA</v>
          </cell>
        </row>
        <row r="2719">
          <cell r="B2719" t="str">
            <v>9761346</v>
          </cell>
          <cell r="C2719" t="str">
            <v>MARAN HERMES</v>
          </cell>
        </row>
        <row r="2720">
          <cell r="B2720" t="str">
            <v>9330628</v>
          </cell>
          <cell r="C2720" t="str">
            <v>MV VELA</v>
          </cell>
        </row>
        <row r="2721">
          <cell r="B2721" t="str">
            <v>9447756</v>
          </cell>
          <cell r="C2721" t="str">
            <v>GAN-TRIUMPH</v>
          </cell>
        </row>
        <row r="2722">
          <cell r="B2722" t="str">
            <v>9760213</v>
          </cell>
          <cell r="C2722" t="str">
            <v>STI PRECISION</v>
          </cell>
        </row>
        <row r="2723">
          <cell r="B2723" t="str">
            <v>9692246</v>
          </cell>
          <cell r="C2723" t="str">
            <v>TRF BERGEN</v>
          </cell>
        </row>
        <row r="2724">
          <cell r="B2724" t="str">
            <v>9282986</v>
          </cell>
          <cell r="C2724" t="str">
            <v>TORM LOIRE</v>
          </cell>
        </row>
        <row r="2725">
          <cell r="B2725" t="str">
            <v>9722613</v>
          </cell>
          <cell r="C2725" t="str">
            <v>HELLAS AVATAR</v>
          </cell>
        </row>
        <row r="2726">
          <cell r="B2726" t="str">
            <v>9396751</v>
          </cell>
          <cell r="C2726" t="str">
            <v>ELANDRA CORALLO</v>
          </cell>
        </row>
        <row r="2727">
          <cell r="B2727" t="str">
            <v>9419723</v>
          </cell>
          <cell r="C2727" t="str">
            <v>NORD SKATE</v>
          </cell>
        </row>
        <row r="2728">
          <cell r="B2728" t="str">
            <v>9708239</v>
          </cell>
          <cell r="C2728" t="str">
            <v>ARDMORE SEAHAWK</v>
          </cell>
        </row>
        <row r="2729">
          <cell r="B2729" t="str">
            <v>9433901</v>
          </cell>
          <cell r="C2729" t="str">
            <v>BSL ELSA</v>
          </cell>
        </row>
        <row r="2730">
          <cell r="B2730" t="str">
            <v>9817494</v>
          </cell>
          <cell r="C2730" t="str">
            <v>MORVIKEN</v>
          </cell>
        </row>
        <row r="2731">
          <cell r="B2731" t="str">
            <v>9708772</v>
          </cell>
          <cell r="C2731" t="str">
            <v>PYXIS LAMDA</v>
          </cell>
        </row>
        <row r="2732">
          <cell r="B2732" t="str">
            <v>9788447</v>
          </cell>
          <cell r="C2732" t="str">
            <v>HIGH EXPLORER</v>
          </cell>
        </row>
        <row r="2733">
          <cell r="B2733" t="str">
            <v>9302865</v>
          </cell>
          <cell r="C2733" t="str">
            <v>SAKURA EXPRESS</v>
          </cell>
        </row>
        <row r="2734">
          <cell r="B2734" t="str">
            <v>9367750</v>
          </cell>
          <cell r="C2734" t="str">
            <v>RICH WIND</v>
          </cell>
        </row>
        <row r="2735">
          <cell r="B2735" t="str">
            <v>9607631</v>
          </cell>
          <cell r="C2735" t="str">
            <v>HISTRIA AMBRA  </v>
          </cell>
        </row>
        <row r="2736">
          <cell r="B2736" t="str">
            <v>9747106</v>
          </cell>
          <cell r="C2736" t="str">
            <v>LIAN XI HU</v>
          </cell>
        </row>
        <row r="2737">
          <cell r="B2737" t="str">
            <v>9785718</v>
          </cell>
          <cell r="C2737" t="str">
            <v>STI LA BOCA</v>
          </cell>
        </row>
        <row r="2738">
          <cell r="B2738" t="str">
            <v>9405227</v>
          </cell>
          <cell r="C2738" t="str">
            <v>GRAND (VLCC)</v>
          </cell>
        </row>
        <row r="2739">
          <cell r="B2739">
            <v>9391531</v>
          </cell>
          <cell r="C2739" t="str">
            <v>GRAND</v>
          </cell>
        </row>
        <row r="2740">
          <cell r="B2740" t="str">
            <v>9707273</v>
          </cell>
          <cell r="C2740" t="str">
            <v>STI QUEENS</v>
          </cell>
        </row>
        <row r="2741">
          <cell r="B2741" t="str">
            <v>9685475</v>
          </cell>
          <cell r="C2741" t="str">
            <v>STENA IMMORTAL</v>
          </cell>
        </row>
        <row r="2742">
          <cell r="B2742" t="str">
            <v>9829409</v>
          </cell>
          <cell r="C2742" t="str">
            <v>ARCTOS</v>
          </cell>
        </row>
        <row r="2743">
          <cell r="B2743" t="str">
            <v>9664720</v>
          </cell>
          <cell r="C2743" t="str">
            <v>GLADYS W</v>
          </cell>
        </row>
        <row r="2744">
          <cell r="B2744" t="str">
            <v>9683051</v>
          </cell>
          <cell r="C2744" t="str">
            <v>BRITISH RESOLUTION</v>
          </cell>
        </row>
        <row r="2745">
          <cell r="B2745" t="str">
            <v>9529968</v>
          </cell>
          <cell r="C2745" t="str">
            <v>IRIS</v>
          </cell>
        </row>
        <row r="2746">
          <cell r="B2746" t="str">
            <v>9374844</v>
          </cell>
          <cell r="C2746" t="str">
            <v>NORSTAR INVICTUS</v>
          </cell>
        </row>
        <row r="2747">
          <cell r="B2747" t="str">
            <v>9788708</v>
          </cell>
          <cell r="C2747" t="str">
            <v>OTTOMAN COURTESY</v>
          </cell>
        </row>
        <row r="2748">
          <cell r="B2748" t="str">
            <v>9601223</v>
          </cell>
          <cell r="C2748" t="str">
            <v>DENSA WHALES</v>
          </cell>
        </row>
        <row r="2749">
          <cell r="B2749" t="str">
            <v>9787924</v>
          </cell>
          <cell r="C2749" t="str">
            <v>NOLDE</v>
          </cell>
        </row>
        <row r="2750">
          <cell r="B2750" t="str">
            <v>9735608</v>
          </cell>
          <cell r="C2750" t="str">
            <v>STI EXCEED</v>
          </cell>
        </row>
        <row r="2751">
          <cell r="B2751" t="str">
            <v>9711456</v>
          </cell>
          <cell r="C2751" t="str">
            <v>ARETEA</v>
          </cell>
        </row>
        <row r="2752">
          <cell r="B2752" t="str">
            <v>9697234</v>
          </cell>
          <cell r="C2752" t="str">
            <v>MARLIN AMETRINE</v>
          </cell>
        </row>
        <row r="2753">
          <cell r="B2753" t="str">
            <v>9556040</v>
          </cell>
          <cell r="C2753" t="str">
            <v>TRENT (Coastal)</v>
          </cell>
        </row>
        <row r="2754">
          <cell r="B2754">
            <v>9828156</v>
          </cell>
          <cell r="C2754" t="str">
            <v>TRENT</v>
          </cell>
        </row>
        <row r="2755">
          <cell r="B2755" t="str">
            <v>9265861</v>
          </cell>
          <cell r="C2755" t="str">
            <v>SEAWAYS ALCESMAR</v>
          </cell>
        </row>
        <row r="2756">
          <cell r="B2756" t="str">
            <v>9482550</v>
          </cell>
          <cell r="C2756" t="str">
            <v>ELANDRA FJORD</v>
          </cell>
        </row>
        <row r="2757">
          <cell r="B2757" t="str">
            <v>9786152</v>
          </cell>
          <cell r="C2757" t="str">
            <v>MAERSK CALLAO</v>
          </cell>
        </row>
        <row r="2758">
          <cell r="B2758" t="str">
            <v>9786243</v>
          </cell>
          <cell r="C2758" t="str">
            <v>SM FALCON</v>
          </cell>
        </row>
        <row r="2759">
          <cell r="B2759" t="str">
            <v>9358319</v>
          </cell>
          <cell r="C2759" t="str">
            <v>PTI ORION</v>
          </cell>
        </row>
        <row r="2760">
          <cell r="B2760" t="str">
            <v>9241815</v>
          </cell>
          <cell r="C2760" t="str">
            <v>ST ZEEZEE</v>
          </cell>
        </row>
        <row r="2761">
          <cell r="B2761" t="str">
            <v>9307815</v>
          </cell>
          <cell r="C2761" t="str">
            <v>ATLANTICA BRIDGE</v>
          </cell>
        </row>
        <row r="2762">
          <cell r="B2762" t="str">
            <v>8727898</v>
          </cell>
          <cell r="C2762" t="str">
            <v>RANDL</v>
          </cell>
        </row>
        <row r="2763">
          <cell r="B2763" t="str">
            <v>9459230</v>
          </cell>
          <cell r="C2763" t="str">
            <v>ORIENT STAR</v>
          </cell>
        </row>
        <row r="2764">
          <cell r="B2764" t="str">
            <v>9804459</v>
          </cell>
          <cell r="C2764" t="str">
            <v>NEW VISION</v>
          </cell>
        </row>
        <row r="2765">
          <cell r="B2765" t="str">
            <v>9817614</v>
          </cell>
          <cell r="C2765" t="str">
            <v>ENERGY TRIUMPH</v>
          </cell>
        </row>
        <row r="2766">
          <cell r="B2766" t="str">
            <v>9272929</v>
          </cell>
          <cell r="C2766" t="str">
            <v>SW SOUTHPORT I</v>
          </cell>
        </row>
        <row r="2767">
          <cell r="B2767" t="str">
            <v>9299496</v>
          </cell>
          <cell r="C2767" t="str">
            <v>PHOENIX AN</v>
          </cell>
        </row>
        <row r="2768">
          <cell r="B2768" t="str">
            <v>9580405</v>
          </cell>
          <cell r="C2768" t="str">
            <v>NAVE ANDROMEDA</v>
          </cell>
        </row>
        <row r="2769">
          <cell r="B2769" t="str">
            <v>9583653</v>
          </cell>
          <cell r="C2769" t="str">
            <v>NAVIGARE PACTOR</v>
          </cell>
        </row>
        <row r="2770">
          <cell r="B2770" t="str">
            <v>9070905</v>
          </cell>
          <cell r="C2770" t="str">
            <v>ADEBOMI 1</v>
          </cell>
        </row>
        <row r="2771">
          <cell r="B2771" t="str">
            <v>9210907</v>
          </cell>
          <cell r="C2771" t="str">
            <v>ADEBOMI 3</v>
          </cell>
        </row>
        <row r="2772">
          <cell r="B2772" t="str">
            <v>9382700</v>
          </cell>
          <cell r="C2772" t="str">
            <v>SEAMUSE</v>
          </cell>
        </row>
        <row r="2773">
          <cell r="B2773" t="str">
            <v>9384306</v>
          </cell>
          <cell r="C2773" t="str">
            <v>SCF USSURI</v>
          </cell>
        </row>
        <row r="2774">
          <cell r="B2774" t="str">
            <v>9747326</v>
          </cell>
          <cell r="C2774" t="str">
            <v>PTI HUDSON</v>
          </cell>
        </row>
        <row r="2775">
          <cell r="B2775" t="str">
            <v>9266475</v>
          </cell>
          <cell r="C2775" t="str">
            <v>SAFESEA NEHA III</v>
          </cell>
        </row>
        <row r="2776">
          <cell r="B2776" t="str">
            <v>9434216</v>
          </cell>
          <cell r="C2776" t="str">
            <v>HSL ANNA</v>
          </cell>
        </row>
        <row r="2777">
          <cell r="B2777" t="str">
            <v>9476812</v>
          </cell>
          <cell r="C2777" t="str">
            <v>CELSIUS PORTO</v>
          </cell>
        </row>
        <row r="2778">
          <cell r="B2778" t="str">
            <v>9292498</v>
          </cell>
          <cell r="C2778" t="str">
            <v>EAGLE VENICE</v>
          </cell>
        </row>
        <row r="2779">
          <cell r="B2779" t="str">
            <v>9785835</v>
          </cell>
          <cell r="C2779" t="str">
            <v>MONTE URBASA</v>
          </cell>
        </row>
        <row r="2780">
          <cell r="B2780" t="str">
            <v>9408190</v>
          </cell>
          <cell r="C2780" t="str">
            <v>GLORY CROWN</v>
          </cell>
        </row>
        <row r="2781">
          <cell r="B2781" t="str">
            <v>9794434</v>
          </cell>
          <cell r="C2781" t="str">
            <v>STI ESLES II</v>
          </cell>
        </row>
        <row r="2782">
          <cell r="B2782" t="str">
            <v>9794721</v>
          </cell>
          <cell r="C2782" t="str">
            <v>HELLAS MARGARITA</v>
          </cell>
        </row>
        <row r="2783">
          <cell r="B2783" t="str">
            <v>9828144</v>
          </cell>
          <cell r="C2783" t="str">
            <v>THAMES</v>
          </cell>
        </row>
        <row r="2784">
          <cell r="B2784" t="str">
            <v>9285744</v>
          </cell>
          <cell r="C2784" t="str">
            <v>FIDELITY</v>
          </cell>
        </row>
        <row r="2785">
          <cell r="B2785" t="str">
            <v>9785706</v>
          </cell>
          <cell r="C2785" t="str">
            <v>STI LEBLON</v>
          </cell>
        </row>
        <row r="2786">
          <cell r="B2786" t="str">
            <v>9278480</v>
          </cell>
          <cell r="C2786" t="str">
            <v>ST ILHAAM</v>
          </cell>
        </row>
        <row r="2787">
          <cell r="B2787" t="str">
            <v>9378632</v>
          </cell>
          <cell r="C2787" t="str">
            <v>LR2 POSEIDON</v>
          </cell>
        </row>
        <row r="2788">
          <cell r="B2788" t="str">
            <v>9814155</v>
          </cell>
          <cell r="C2788" t="str">
            <v>HIGH LEADER</v>
          </cell>
        </row>
        <row r="2789">
          <cell r="B2789" t="str">
            <v>9697222</v>
          </cell>
          <cell r="C2789" t="str">
            <v>MARLIN AMETHYST</v>
          </cell>
        </row>
        <row r="2790">
          <cell r="B2790" t="str">
            <v>9706841</v>
          </cell>
          <cell r="C2790" t="str">
            <v>STI BROOKLYN</v>
          </cell>
        </row>
        <row r="2791">
          <cell r="B2791" t="str">
            <v>9433016</v>
          </cell>
          <cell r="C2791" t="str">
            <v>TECTUS</v>
          </cell>
        </row>
        <row r="2792">
          <cell r="B2792" t="str">
            <v>9258363</v>
          </cell>
          <cell r="C2792" t="str">
            <v>ASTRAL EXPRESS</v>
          </cell>
        </row>
        <row r="2793">
          <cell r="B2793" t="str">
            <v>9265366</v>
          </cell>
          <cell r="C2793" t="str">
            <v>ANDES (Panamax)</v>
          </cell>
        </row>
        <row r="2794">
          <cell r="B2794" t="str">
            <v>9540819</v>
          </cell>
          <cell r="C2794" t="str">
            <v>ANDES</v>
          </cell>
        </row>
        <row r="2795">
          <cell r="B2795" t="str">
            <v>9133070</v>
          </cell>
          <cell r="C2795" t="str">
            <v>HANSON</v>
          </cell>
        </row>
        <row r="2796">
          <cell r="B2796" t="str">
            <v>9112131</v>
          </cell>
          <cell r="C2796" t="str">
            <v>HARCOURT</v>
          </cell>
        </row>
        <row r="2797">
          <cell r="B2797">
            <v>9288758</v>
          </cell>
          <cell r="C2797" t="str">
            <v>INTEGRITY</v>
          </cell>
        </row>
        <row r="2798">
          <cell r="B2798" t="str">
            <v>9447744</v>
          </cell>
          <cell r="C2798" t="str">
            <v>GAN-TRIBUTE</v>
          </cell>
        </row>
        <row r="2799">
          <cell r="B2799" t="str">
            <v>9303247</v>
          </cell>
          <cell r="C2799" t="str">
            <v>NORDIC CASTOR</v>
          </cell>
        </row>
        <row r="2800">
          <cell r="B2800" t="str">
            <v>9216705</v>
          </cell>
          <cell r="C2800" t="str">
            <v>MARIA ANGELICOUSSIS</v>
          </cell>
        </row>
        <row r="2801">
          <cell r="B2801" t="str">
            <v>9737759</v>
          </cell>
          <cell r="C2801" t="str">
            <v>STI PROVIDENCE</v>
          </cell>
        </row>
        <row r="2802">
          <cell r="B2802" t="str">
            <v>9381835</v>
          </cell>
          <cell r="C2802" t="str">
            <v>GULF MUTTRAH</v>
          </cell>
        </row>
        <row r="2803">
          <cell r="B2803" t="str">
            <v>9550682</v>
          </cell>
          <cell r="C2803" t="str">
            <v>UACC FALCON</v>
          </cell>
        </row>
        <row r="2804">
          <cell r="B2804" t="str">
            <v>9315458</v>
          </cell>
          <cell r="C2804" t="str">
            <v>MAERSK PROMISE</v>
          </cell>
        </row>
        <row r="2805">
          <cell r="B2805" t="str">
            <v>9396749</v>
          </cell>
          <cell r="C2805" t="str">
            <v>ELANDRA BLU</v>
          </cell>
        </row>
        <row r="2806">
          <cell r="B2806" t="str">
            <v>9820300</v>
          </cell>
          <cell r="C2806" t="str">
            <v>MARVIN FAITH</v>
          </cell>
        </row>
        <row r="2807">
          <cell r="B2807" t="str">
            <v>9835848</v>
          </cell>
          <cell r="C2807" t="str">
            <v>MARLIN SICILY</v>
          </cell>
        </row>
        <row r="2808">
          <cell r="B2808" t="str">
            <v>9681845</v>
          </cell>
          <cell r="C2808" t="str">
            <v>HIGH VOYAGER</v>
          </cell>
        </row>
        <row r="2809">
          <cell r="B2809" t="str">
            <v>9708588</v>
          </cell>
          <cell r="C2809" t="str">
            <v>STI SOLACE</v>
          </cell>
        </row>
        <row r="2810">
          <cell r="B2810" t="str">
            <v>9367700</v>
          </cell>
          <cell r="C2810" t="str">
            <v>ARDMORE SEALIFTER</v>
          </cell>
        </row>
        <row r="2811">
          <cell r="B2811" t="str">
            <v>9692143</v>
          </cell>
          <cell r="C2811" t="str">
            <v>NORD SUSTAINABLE</v>
          </cell>
        </row>
        <row r="2812">
          <cell r="B2812" t="str">
            <v>9829459</v>
          </cell>
          <cell r="C2812" t="str">
            <v>MARLIN MAJESTIC</v>
          </cell>
        </row>
        <row r="2813">
          <cell r="B2813" t="str">
            <v>9710490</v>
          </cell>
          <cell r="C2813" t="str">
            <v>ALKAIOS</v>
          </cell>
        </row>
        <row r="2814">
          <cell r="B2814" t="str">
            <v>9756274</v>
          </cell>
          <cell r="C2814" t="str">
            <v>MANOLATES</v>
          </cell>
        </row>
        <row r="2815">
          <cell r="B2815" t="str">
            <v>9735581</v>
          </cell>
          <cell r="C2815" t="str">
            <v>STI EXCELSIOR</v>
          </cell>
        </row>
        <row r="2816">
          <cell r="B2816" t="str">
            <v>9324289</v>
          </cell>
          <cell r="C2816" t="str">
            <v>BW AMAZON</v>
          </cell>
        </row>
        <row r="2817">
          <cell r="B2817" t="str">
            <v>9808326</v>
          </cell>
          <cell r="C2817" t="str">
            <v>DIADEMA</v>
          </cell>
        </row>
        <row r="2818">
          <cell r="B2818" t="str">
            <v>9737747</v>
          </cell>
          <cell r="C2818" t="str">
            <v>STI PRIDE</v>
          </cell>
        </row>
        <row r="2819">
          <cell r="B2819" t="str">
            <v>9405928</v>
          </cell>
          <cell r="C2819" t="str">
            <v>PINE EXPRESS</v>
          </cell>
        </row>
        <row r="2820">
          <cell r="B2820" t="str">
            <v>9568043</v>
          </cell>
          <cell r="C2820" t="str">
            <v>ST JAMES</v>
          </cell>
        </row>
        <row r="2821">
          <cell r="B2821" t="str">
            <v>9828895</v>
          </cell>
          <cell r="C2821" t="str">
            <v>IONIAN STAR</v>
          </cell>
        </row>
        <row r="2822">
          <cell r="B2822" t="str">
            <v>9786176</v>
          </cell>
          <cell r="C2822" t="str">
            <v>MAERSK CEBU</v>
          </cell>
        </row>
        <row r="2823">
          <cell r="B2823" t="str">
            <v>9283784</v>
          </cell>
          <cell r="C2823" t="str">
            <v>LEONORA VICTORY</v>
          </cell>
        </row>
        <row r="2824">
          <cell r="B2824" t="str">
            <v>9682239</v>
          </cell>
          <cell r="C2824" t="str">
            <v>BW MERLIN</v>
          </cell>
        </row>
        <row r="2825">
          <cell r="B2825" t="str">
            <v>9794836</v>
          </cell>
          <cell r="C2825" t="str">
            <v>NAUTICAL DEBORAH</v>
          </cell>
        </row>
        <row r="2826">
          <cell r="B2826" t="str">
            <v>9788394</v>
          </cell>
          <cell r="C2826" t="str">
            <v>ARISTARCHOS</v>
          </cell>
        </row>
        <row r="2827">
          <cell r="B2827" t="str">
            <v>9298301</v>
          </cell>
          <cell r="C2827" t="str">
            <v>NEW CONFIDENCE</v>
          </cell>
        </row>
        <row r="2828">
          <cell r="B2828" t="str">
            <v>9282510</v>
          </cell>
          <cell r="C2828" t="str">
            <v>HIGH SEAS</v>
          </cell>
        </row>
        <row r="2829">
          <cell r="B2829" t="str">
            <v>9362372</v>
          </cell>
          <cell r="C2829" t="str">
            <v>BRIGHT DAWN</v>
          </cell>
        </row>
        <row r="2830">
          <cell r="B2830" t="str">
            <v>9391402</v>
          </cell>
          <cell r="C2830" t="str">
            <v>CAPE GUINEA</v>
          </cell>
        </row>
        <row r="2831">
          <cell r="B2831" t="str">
            <v>9391529</v>
          </cell>
          <cell r="C2831" t="str">
            <v>OCEAN BREEZE</v>
          </cell>
        </row>
        <row r="2832">
          <cell r="B2832" t="str">
            <v>9326926</v>
          </cell>
          <cell r="C2832" t="str">
            <v>TEAM VOYAGER</v>
          </cell>
        </row>
        <row r="2833">
          <cell r="B2833" t="str">
            <v>9447744</v>
          </cell>
          <cell r="C2833" t="str">
            <v>GAN-TRIBUTE</v>
          </cell>
        </row>
        <row r="2834">
          <cell r="B2834" t="str">
            <v>9831842</v>
          </cell>
          <cell r="C2834" t="str">
            <v>MARLIN SANTIAGO</v>
          </cell>
        </row>
        <row r="2835">
          <cell r="B2835" t="str">
            <v>9745263</v>
          </cell>
          <cell r="C2835" t="str">
            <v>MAESTRO (Suemax)</v>
          </cell>
        </row>
        <row r="2836">
          <cell r="B2836" t="str">
            <v>9469455</v>
          </cell>
          <cell r="C2836" t="str">
            <v>EMANTHA</v>
          </cell>
        </row>
        <row r="2837">
          <cell r="B2837" t="str">
            <v>9293947</v>
          </cell>
          <cell r="C2837" t="str">
            <v>SL AREMU</v>
          </cell>
        </row>
        <row r="2838">
          <cell r="B2838" t="str">
            <v>9329758</v>
          </cell>
          <cell r="C2838" t="str">
            <v>NORSTAR INTEGRITY</v>
          </cell>
        </row>
        <row r="2839">
          <cell r="B2839" t="str">
            <v>9313254</v>
          </cell>
          <cell r="C2839" t="str">
            <v>ST NIKOLAI</v>
          </cell>
        </row>
        <row r="2840">
          <cell r="B2840" t="str">
            <v>9724685</v>
          </cell>
          <cell r="C2840" t="str">
            <v>BRITISH CAPTAIN</v>
          </cell>
        </row>
        <row r="2841">
          <cell r="B2841" t="str">
            <v>9827059</v>
          </cell>
          <cell r="C2841" t="str">
            <v>NORD VALOROUS</v>
          </cell>
        </row>
        <row r="2842">
          <cell r="B2842" t="str">
            <v>9737096</v>
          </cell>
          <cell r="C2842" t="str">
            <v>EPICURUS</v>
          </cell>
        </row>
        <row r="2843">
          <cell r="B2843" t="str">
            <v>9642095</v>
          </cell>
          <cell r="C2843" t="str">
            <v>EAGLE BAY</v>
          </cell>
        </row>
        <row r="2844">
          <cell r="B2844" t="str">
            <v>9800192</v>
          </cell>
          <cell r="C2844" t="str">
            <v>ECO PALMS SPRING</v>
          </cell>
        </row>
        <row r="2845">
          <cell r="B2845" t="str">
            <v>9692844</v>
          </cell>
          <cell r="C2845" t="str">
            <v>CAPTAIN PARIS</v>
          </cell>
        </row>
        <row r="2846">
          <cell r="B2846" t="str">
            <v>9262168</v>
          </cell>
          <cell r="C2846" t="str">
            <v>FOLEGANDROS</v>
          </cell>
        </row>
        <row r="2847">
          <cell r="B2847" t="str">
            <v>9798076</v>
          </cell>
          <cell r="C2847" t="str">
            <v>HELLAS MARIANNA</v>
          </cell>
        </row>
        <row r="2848">
          <cell r="B2848" t="str">
            <v>9380099</v>
          </cell>
          <cell r="C2848" t="str">
            <v>PLATYTERA</v>
          </cell>
        </row>
        <row r="2849">
          <cell r="B2849" t="str">
            <v>9303833</v>
          </cell>
          <cell r="C2849" t="str">
            <v>ATLANTIC BRIDGE</v>
          </cell>
        </row>
        <row r="2850">
          <cell r="B2850" t="str">
            <v>9594793</v>
          </cell>
          <cell r="C2850" t="str">
            <v>INTEGRITY (Suezmax)</v>
          </cell>
        </row>
        <row r="2851">
          <cell r="B2851" t="str">
            <v>9334571</v>
          </cell>
          <cell r="C2851" t="str">
            <v>TWO MILLION WAYS</v>
          </cell>
        </row>
        <row r="2852">
          <cell r="B2852" t="str">
            <v>9467794</v>
          </cell>
          <cell r="C2852" t="str">
            <v>HAFNIA AUSTRALIA</v>
          </cell>
        </row>
        <row r="2853">
          <cell r="B2853" t="str">
            <v>9831842</v>
          </cell>
          <cell r="C2853" t="str">
            <v>MARLIN SANTIAGO</v>
          </cell>
        </row>
        <row r="2854">
          <cell r="B2854" t="str">
            <v>9635779</v>
          </cell>
          <cell r="C2854" t="str">
            <v>ELANDRA SEA</v>
          </cell>
        </row>
        <row r="2855">
          <cell r="B2855" t="str">
            <v>9447756</v>
          </cell>
          <cell r="C2855" t="str">
            <v>NH SIRI</v>
          </cell>
        </row>
        <row r="2856">
          <cell r="B2856" t="str">
            <v>9712852</v>
          </cell>
          <cell r="C2856" t="str">
            <v>STI KINGSWAY</v>
          </cell>
        </row>
        <row r="2857">
          <cell r="B2857" t="str">
            <v>9798959</v>
          </cell>
          <cell r="C2857" t="str">
            <v>ATLANTIC MARBLE</v>
          </cell>
        </row>
        <row r="2858">
          <cell r="B2858" t="str">
            <v>9726475</v>
          </cell>
          <cell r="C2858" t="str">
            <v>TORM TROILUS</v>
          </cell>
        </row>
        <row r="2859">
          <cell r="B2859" t="str">
            <v>9249099</v>
          </cell>
          <cell r="C2859" t="str">
            <v>ELKA ARISTOTLE</v>
          </cell>
        </row>
        <row r="2860">
          <cell r="B2860" t="str">
            <v>9561382</v>
          </cell>
          <cell r="C2860" t="str">
            <v>NEW BREEZE</v>
          </cell>
        </row>
        <row r="2861">
          <cell r="B2861" t="str">
            <v>9479840</v>
          </cell>
          <cell r="C2861" t="str">
            <v>LUCTOR</v>
          </cell>
        </row>
        <row r="2862">
          <cell r="B2862" t="str">
            <v>9708552</v>
          </cell>
          <cell r="C2862" t="str">
            <v>STI SAVILE ROW</v>
          </cell>
        </row>
        <row r="2863">
          <cell r="B2863" t="str">
            <v>9284817</v>
          </cell>
          <cell r="C2863" t="str">
            <v>KRITI AMBER</v>
          </cell>
        </row>
        <row r="2864">
          <cell r="B2864" t="str">
            <v>9730880</v>
          </cell>
          <cell r="C2864" t="str">
            <v>STI RAMBLA</v>
          </cell>
        </row>
        <row r="2865">
          <cell r="B2865" t="str">
            <v>9407407</v>
          </cell>
          <cell r="C2865" t="str">
            <v>HORIZON THEONI</v>
          </cell>
        </row>
        <row r="2866">
          <cell r="B2866" t="str">
            <v>9829473</v>
          </cell>
          <cell r="C2866" t="str">
            <v>MARLIN MARVEL</v>
          </cell>
        </row>
        <row r="2867">
          <cell r="B2867" t="str">
            <v>9381823</v>
          </cell>
          <cell r="C2867" t="str">
            <v>GULF JUMEIRAH</v>
          </cell>
        </row>
        <row r="2868">
          <cell r="B2868" t="str">
            <v>9233791</v>
          </cell>
          <cell r="C2868" t="str">
            <v>LIBERTY</v>
          </cell>
        </row>
        <row r="2869">
          <cell r="B2869" t="str">
            <v>9772034</v>
          </cell>
          <cell r="C2869" t="str">
            <v>PACIFIC SARAH</v>
          </cell>
        </row>
        <row r="2870">
          <cell r="B2870" t="str">
            <v>9674725</v>
          </cell>
          <cell r="C2870" t="str">
            <v>HIGH DISCOVERY</v>
          </cell>
        </row>
        <row r="2871">
          <cell r="B2871" t="str">
            <v>9635767</v>
          </cell>
          <cell r="C2871" t="str">
            <v>ELANDRA STAR</v>
          </cell>
        </row>
        <row r="2872">
          <cell r="B2872" t="str">
            <v>9834337</v>
          </cell>
          <cell r="C2872" t="str">
            <v>ELANDRA REDWOOD</v>
          </cell>
        </row>
        <row r="2873">
          <cell r="B2873" t="str">
            <v>9735579</v>
          </cell>
          <cell r="C2873" t="str">
            <v>STI EXCEL</v>
          </cell>
        </row>
        <row r="2874">
          <cell r="B2874" t="str">
            <v>9532161</v>
          </cell>
          <cell r="C2874" t="str">
            <v>FS ENDEAVOR</v>
          </cell>
        </row>
        <row r="2875">
          <cell r="B2875" t="str">
            <v>9283679</v>
          </cell>
          <cell r="C2875" t="str">
            <v>RES  COGITANS</v>
          </cell>
        </row>
        <row r="2876">
          <cell r="B2876" t="str">
            <v>9674725</v>
          </cell>
          <cell r="C2876" t="str">
            <v>HIGH DISCOVERY</v>
          </cell>
        </row>
        <row r="2877">
          <cell r="B2877" t="str">
            <v>9735608</v>
          </cell>
          <cell r="C2877" t="str">
            <v xml:space="preserve">STI EXCEED </v>
          </cell>
        </row>
        <row r="2878">
          <cell r="B2878" t="str">
            <v>9853278</v>
          </cell>
          <cell r="C2878" t="str">
            <v>NAVIG8 PASSION</v>
          </cell>
        </row>
        <row r="2879">
          <cell r="B2879" t="str">
            <v>9690810</v>
          </cell>
          <cell r="C2879" t="str">
            <v>STI CONDOTTI</v>
          </cell>
        </row>
        <row r="2880">
          <cell r="B2880" t="str">
            <v>9428372</v>
          </cell>
          <cell r="C2880" t="str">
            <v>NORD PEARL</v>
          </cell>
        </row>
        <row r="2881">
          <cell r="B2881" t="str">
            <v>9834349</v>
          </cell>
          <cell r="C2881" t="str">
            <v>ELANDRA WILLOW</v>
          </cell>
        </row>
        <row r="2882">
          <cell r="B2882" t="str">
            <v>9272931</v>
          </cell>
          <cell r="C2882" t="str">
            <v>SW TROPEZ I</v>
          </cell>
        </row>
        <row r="2883">
          <cell r="B2883" t="str">
            <v>9692155</v>
          </cell>
          <cell r="C2883" t="str">
            <v>NORD SWIFT</v>
          </cell>
        </row>
        <row r="2884">
          <cell r="B2884" t="str">
            <v>9336517</v>
          </cell>
          <cell r="C2884" t="str">
            <v>LAKE STURGEON</v>
          </cell>
        </row>
        <row r="2885">
          <cell r="B2885" t="str">
            <v>9540833</v>
          </cell>
          <cell r="C2885" t="str">
            <v>UNIQUE INFINITY</v>
          </cell>
        </row>
        <row r="2886">
          <cell r="B2886" t="str">
            <v>9794848</v>
          </cell>
          <cell r="C2886" t="str">
            <v>NAUTICAL JANINE</v>
          </cell>
        </row>
        <row r="2887">
          <cell r="B2887" t="str">
            <v>9827578</v>
          </cell>
          <cell r="C2887" t="str">
            <v>OINOUSSIAN STAR</v>
          </cell>
        </row>
        <row r="2888">
          <cell r="B2888" t="str">
            <v>9262912</v>
          </cell>
          <cell r="C2888" t="str">
            <v>HOUYOSHI EXPRESS</v>
          </cell>
        </row>
        <row r="2889">
          <cell r="B2889" t="str">
            <v>9696709</v>
          </cell>
          <cell r="C2889" t="str">
            <v>STI WINNIE</v>
          </cell>
        </row>
        <row r="2890">
          <cell r="B2890" t="str">
            <v>9829473</v>
          </cell>
          <cell r="C2890" t="str">
            <v>MARLIN MARVEL</v>
          </cell>
        </row>
        <row r="2891">
          <cell r="B2891" t="str">
            <v>9380075</v>
          </cell>
          <cell r="C2891" t="str">
            <v>MINERVA OCEANIA</v>
          </cell>
        </row>
        <row r="2892">
          <cell r="B2892" t="str">
            <v>9418119</v>
          </cell>
          <cell r="C2892" t="str">
            <v>ELECTRA</v>
          </cell>
        </row>
        <row r="2893">
          <cell r="B2893" t="str">
            <v>9402794</v>
          </cell>
          <cell r="C2893" t="str">
            <v>UACC MIRDIF</v>
          </cell>
        </row>
        <row r="2894">
          <cell r="B2894" t="str">
            <v>9704477</v>
          </cell>
          <cell r="C2894" t="str">
            <v>STI SENECA</v>
          </cell>
        </row>
        <row r="2895">
          <cell r="B2895" t="str">
            <v>9298284</v>
          </cell>
          <cell r="C2895" t="str">
            <v>CHEMTRANS ADRIATIC</v>
          </cell>
        </row>
        <row r="2896">
          <cell r="B2896" t="str">
            <v>9657040</v>
          </cell>
          <cell r="C2896" t="str">
            <v>NAVE LUMINOSITY</v>
          </cell>
        </row>
        <row r="2897">
          <cell r="B2897" t="str">
            <v>9298301</v>
          </cell>
          <cell r="C2897" t="str">
            <v>CHEMTRANS BALTIC</v>
          </cell>
        </row>
        <row r="2898">
          <cell r="B2898" t="str">
            <v>9829447</v>
          </cell>
          <cell r="C2898" t="str">
            <v>MARLIN MAGIC</v>
          </cell>
        </row>
        <row r="2899">
          <cell r="B2899" t="str">
            <v>9589815</v>
          </cell>
          <cell r="C2899" t="str">
            <v>LILAC VICTORIA</v>
          </cell>
        </row>
        <row r="2900">
          <cell r="B2900" t="str">
            <v>9753686</v>
          </cell>
          <cell r="C2900" t="str">
            <v xml:space="preserve">NAVIG8 TOPAZ </v>
          </cell>
        </row>
        <row r="2901">
          <cell r="B2901" t="str">
            <v>9419369</v>
          </cell>
          <cell r="C2901" t="str">
            <v>AMFITRITI</v>
          </cell>
        </row>
        <row r="2902">
          <cell r="B2902" t="str">
            <v>9712876</v>
          </cell>
          <cell r="C2902" t="str">
            <v>STI GALLANTRY</v>
          </cell>
        </row>
        <row r="2903">
          <cell r="B2903" t="str">
            <v>9729233</v>
          </cell>
          <cell r="C2903" t="str">
            <v>NORD LAVENDER</v>
          </cell>
        </row>
        <row r="2904">
          <cell r="B2904" t="str">
            <v>9798351</v>
          </cell>
          <cell r="C2904" t="str">
            <v>MERONAS</v>
          </cell>
        </row>
        <row r="2905">
          <cell r="B2905" t="str">
            <v>9467720</v>
          </cell>
          <cell r="C2905" t="str">
            <v>SWARNA JAYANTI</v>
          </cell>
        </row>
        <row r="2906">
          <cell r="B2906" t="str">
            <v>9515917</v>
          </cell>
          <cell r="C2906" t="str">
            <v>ZEFYROS</v>
          </cell>
        </row>
        <row r="2907">
          <cell r="B2907" t="str">
            <v>9722649</v>
          </cell>
          <cell r="C2907" t="str">
            <v>HELLAS NEMESIS</v>
          </cell>
        </row>
        <row r="2908">
          <cell r="B2908" t="str">
            <v>9489194</v>
          </cell>
          <cell r="C2908" t="str">
            <v>VINJERAC</v>
          </cell>
        </row>
        <row r="2909">
          <cell r="B2909" t="str">
            <v>9307798</v>
          </cell>
          <cell r="C2909" t="str">
            <v xml:space="preserve">TORM VENTURE </v>
          </cell>
        </row>
        <row r="2910">
          <cell r="B2910" t="str">
            <v>9512757</v>
          </cell>
          <cell r="C2910" t="str">
            <v>ANDIAMO</v>
          </cell>
        </row>
        <row r="2911">
          <cell r="B2911" t="str">
            <v>9833553</v>
          </cell>
          <cell r="C2911" t="str">
            <v>MARLIN MYTHIC</v>
          </cell>
        </row>
        <row r="2912">
          <cell r="B2912" t="str">
            <v>9289764</v>
          </cell>
          <cell r="C2912" t="str">
            <v>RELIANCE II</v>
          </cell>
        </row>
        <row r="2913">
          <cell r="B2913" t="str">
            <v>9655987</v>
          </cell>
          <cell r="C2913" t="str">
            <v>CLEAROCEAN MARY</v>
          </cell>
        </row>
        <row r="2914">
          <cell r="B2914" t="str">
            <v>9461659</v>
          </cell>
          <cell r="C2914" t="str">
            <v xml:space="preserve">HAFNIA PEGASUS </v>
          </cell>
        </row>
        <row r="2915">
          <cell r="B2915" t="str">
            <v>9298674</v>
          </cell>
          <cell r="C2915" t="str">
            <v>GULF COAST</v>
          </cell>
        </row>
        <row r="2916">
          <cell r="B2916" t="str">
            <v>9282986</v>
          </cell>
          <cell r="C2916" t="str">
            <v>TORM LOIRE</v>
          </cell>
        </row>
        <row r="2917">
          <cell r="B2917" t="str">
            <v>9708071</v>
          </cell>
          <cell r="C2917" t="str">
            <v>BW EAGLE</v>
          </cell>
        </row>
        <row r="2918">
          <cell r="B2918" t="str">
            <v>9693812</v>
          </cell>
          <cell r="C2918" t="str">
            <v>SONGA FORTUNE</v>
          </cell>
        </row>
        <row r="2919">
          <cell r="B2919" t="str">
            <v>9447744</v>
          </cell>
          <cell r="C2919" t="str">
            <v>NH ERLE</v>
          </cell>
        </row>
        <row r="2920">
          <cell r="B2920" t="str">
            <v>9390599</v>
          </cell>
          <cell r="C2920" t="str">
            <v>JAG LOKESH</v>
          </cell>
        </row>
        <row r="2921">
          <cell r="B2921" t="str">
            <v>9327011</v>
          </cell>
          <cell r="C2921" t="str">
            <v>AZURITE</v>
          </cell>
        </row>
        <row r="2922">
          <cell r="B2922" t="str">
            <v>9407378</v>
          </cell>
          <cell r="C2922" t="str">
            <v>HORIZON ATHENA</v>
          </cell>
        </row>
        <row r="2923">
          <cell r="B2923" t="str">
            <v>9346885</v>
          </cell>
          <cell r="C2923" t="str">
            <v>MARE NOSTRUM</v>
          </cell>
        </row>
        <row r="2924">
          <cell r="B2924" t="str">
            <v>9397468</v>
          </cell>
          <cell r="C2924" t="str">
            <v>HELLAS ENTERPRISE</v>
          </cell>
        </row>
        <row r="2925">
          <cell r="B2925" t="str">
            <v>9836048</v>
          </cell>
          <cell r="C2925" t="str">
            <v>TORM SUCCESS</v>
          </cell>
        </row>
        <row r="2926">
          <cell r="B2926" t="str">
            <v>9419735</v>
          </cell>
          <cell r="C2926" t="str">
            <v>NORD STINGRAY</v>
          </cell>
        </row>
        <row r="2927">
          <cell r="B2927" t="str">
            <v>9273624</v>
          </cell>
          <cell r="C2927" t="str">
            <v xml:space="preserve">ST AMRAH </v>
          </cell>
        </row>
        <row r="2928">
          <cell r="B2928" t="str">
            <v>9494682</v>
          </cell>
          <cell r="C2928" t="str">
            <v>GLENDA MELISSA</v>
          </cell>
        </row>
        <row r="2929">
          <cell r="B2929" t="str">
            <v>9667942</v>
          </cell>
          <cell r="C2929" t="str">
            <v>STRIMON</v>
          </cell>
        </row>
        <row r="2930">
          <cell r="B2930" t="str">
            <v>9403346</v>
          </cell>
          <cell r="C2930" t="str">
            <v>CELSIUS RIMINI</v>
          </cell>
        </row>
        <row r="2931">
          <cell r="B2931" t="str">
            <v>9390161</v>
          </cell>
          <cell r="C2931" t="str">
            <v>JAG AANCHAL</v>
          </cell>
        </row>
        <row r="2932">
          <cell r="B2932" t="str">
            <v>9325609</v>
          </cell>
          <cell r="C2932" t="str">
            <v>STAR MERLIN</v>
          </cell>
        </row>
        <row r="2933">
          <cell r="B2933" t="str">
            <v>9409479</v>
          </cell>
          <cell r="C2933" t="str">
            <v>SPOTTAIL</v>
          </cell>
        </row>
        <row r="2934">
          <cell r="B2934" t="str">
            <v>9307982</v>
          </cell>
          <cell r="C2934" t="str">
            <v>IDI</v>
          </cell>
        </row>
        <row r="2935">
          <cell r="B2935" t="str">
            <v>9441207</v>
          </cell>
          <cell r="C2935" t="str">
            <v>MINDORO STAR</v>
          </cell>
        </row>
        <row r="2936">
          <cell r="B2936" t="str">
            <v>9835044</v>
          </cell>
          <cell r="C2936" t="str">
            <v>STAVANGER PIONEER</v>
          </cell>
        </row>
        <row r="2937">
          <cell r="B2937" t="str">
            <v>9357406</v>
          </cell>
          <cell r="C2937" t="str">
            <v>AMBER</v>
          </cell>
        </row>
        <row r="2938">
          <cell r="B2938" t="str">
            <v>9713844</v>
          </cell>
          <cell r="C2938" t="str">
            <v>BW SWIFT</v>
          </cell>
        </row>
        <row r="2939">
          <cell r="B2939" t="str">
            <v>9308950</v>
          </cell>
          <cell r="C2939" t="str">
            <v>ZANTORO</v>
          </cell>
        </row>
        <row r="2940">
          <cell r="B2940" t="str">
            <v>9358400</v>
          </cell>
          <cell r="C2940" t="str">
            <v xml:space="preserve">TORM MAREN </v>
          </cell>
        </row>
        <row r="2941">
          <cell r="B2941" t="str">
            <v>9692832</v>
          </cell>
          <cell r="C2941" t="str">
            <v>CAPTAIN JOHN</v>
          </cell>
        </row>
        <row r="2942">
          <cell r="B2942" t="str">
            <v>9747883</v>
          </cell>
          <cell r="C2942" t="str">
            <v>SEA MERIDIAN</v>
          </cell>
        </row>
        <row r="2943">
          <cell r="B2943" t="str">
            <v>9246633</v>
          </cell>
          <cell r="C2943" t="str">
            <v>ANDAMAN</v>
          </cell>
        </row>
        <row r="2944">
          <cell r="B2944" t="str">
            <v>9596258</v>
          </cell>
          <cell r="C2944" t="str">
            <v>HOUYOSHI EXPRESS II</v>
          </cell>
        </row>
        <row r="2945">
          <cell r="B2945" t="str">
            <v>9702211</v>
          </cell>
          <cell r="C2945" t="str">
            <v>ESSIE C</v>
          </cell>
        </row>
        <row r="2946">
          <cell r="B2946" t="str">
            <v>9722766</v>
          </cell>
          <cell r="C2946" t="str">
            <v>HELLAS APHRODITE</v>
          </cell>
        </row>
        <row r="2947">
          <cell r="B2947" t="str">
            <v>9766205</v>
          </cell>
          <cell r="C2947" t="str">
            <v>BW TAGUS</v>
          </cell>
        </row>
        <row r="2948">
          <cell r="B2948" t="str">
            <v>9645798</v>
          </cell>
          <cell r="C2948" t="str">
            <v>STI VILLE</v>
          </cell>
        </row>
        <row r="2949">
          <cell r="B2949" t="str">
            <v>9604380</v>
          </cell>
          <cell r="C2949" t="str">
            <v>LADY HENRIETTA</v>
          </cell>
        </row>
        <row r="2950">
          <cell r="B2950" t="str">
            <v>9251523</v>
          </cell>
          <cell r="C2950" t="str">
            <v>MARITIME JINGAN</v>
          </cell>
        </row>
        <row r="2951">
          <cell r="B2951" t="str">
            <v>9772046</v>
          </cell>
          <cell r="C2951" t="str">
            <v>PACIFIC JULIA</v>
          </cell>
        </row>
        <row r="2952">
          <cell r="B2952" t="str">
            <v>9833591</v>
          </cell>
          <cell r="C2952" t="str">
            <v>STI MIRACLE</v>
          </cell>
        </row>
        <row r="2953">
          <cell r="B2953" t="str">
            <v>9350850</v>
          </cell>
          <cell r="C2953" t="str">
            <v>ARCTIC BREEZE</v>
          </cell>
        </row>
        <row r="2954">
          <cell r="B2954" t="str">
            <v>9489106</v>
          </cell>
          <cell r="C2954" t="str">
            <v>NAVIG8 UNIVERSE</v>
          </cell>
        </row>
        <row r="2955">
          <cell r="B2955" t="str">
            <v>9389849</v>
          </cell>
          <cell r="C2955" t="str">
            <v>LEON APOLLON</v>
          </cell>
        </row>
        <row r="2956">
          <cell r="B2956" t="str">
            <v>9701554</v>
          </cell>
          <cell r="C2956" t="str">
            <v>NISSOS  HERACLEA</v>
          </cell>
        </row>
        <row r="2957">
          <cell r="B2957" t="str">
            <v>9390587</v>
          </cell>
          <cell r="C2957" t="str">
            <v xml:space="preserve">PHOENIX HOPE </v>
          </cell>
        </row>
        <row r="2958">
          <cell r="B2958" t="str">
            <v>9458834</v>
          </cell>
          <cell r="C2958" t="str">
            <v>UACC RIYADH</v>
          </cell>
        </row>
        <row r="2959">
          <cell r="B2959" t="str">
            <v>9849394</v>
          </cell>
          <cell r="C2959" t="str">
            <v>CLEAROCEAN MIRACLE</v>
          </cell>
        </row>
        <row r="2960">
          <cell r="B2960" t="str">
            <v>9686649</v>
          </cell>
          <cell r="C2960" t="str">
            <v>FRONT COUGAR</v>
          </cell>
        </row>
        <row r="2961">
          <cell r="B2961" t="str">
            <v>9766205</v>
          </cell>
          <cell r="C2961" t="str">
            <v>BW TAGUS</v>
          </cell>
        </row>
        <row r="2962">
          <cell r="B2962" t="str">
            <v>9833589</v>
          </cell>
          <cell r="C2962" t="str">
            <v>MARLIN MAVERICK</v>
          </cell>
        </row>
        <row r="2963">
          <cell r="B2963" t="str">
            <v>9664782</v>
          </cell>
          <cell r="C2963" t="str">
            <v>FRONT PANTHER</v>
          </cell>
        </row>
        <row r="2964">
          <cell r="B2964" t="str">
            <v>9249104</v>
          </cell>
          <cell r="C2964" t="str">
            <v xml:space="preserve">ELKA VASSILIKI </v>
          </cell>
        </row>
        <row r="2965">
          <cell r="B2965" t="str">
            <v>9299769</v>
          </cell>
          <cell r="C2965" t="str">
            <v>BAREILLY</v>
          </cell>
        </row>
        <row r="2966">
          <cell r="B2966" t="str">
            <v>9742912</v>
          </cell>
          <cell r="C2966" t="str">
            <v>SILVERWAY</v>
          </cell>
        </row>
        <row r="2967">
          <cell r="B2967" t="str">
            <v>9395496</v>
          </cell>
          <cell r="C2967" t="str">
            <v>MERMAID HOPE</v>
          </cell>
        </row>
        <row r="2968">
          <cell r="B2968" t="str">
            <v>9590888</v>
          </cell>
          <cell r="C2968" t="str">
            <v>DHT TAIGA</v>
          </cell>
        </row>
        <row r="2969">
          <cell r="B2969" t="str">
            <v>9515929</v>
          </cell>
          <cell r="C2969" t="str">
            <v>NAVE CONSTELLATION</v>
          </cell>
        </row>
        <row r="2970">
          <cell r="B2970" t="str">
            <v>9749491</v>
          </cell>
          <cell r="C2970" t="str">
            <v>CHEROKEE</v>
          </cell>
        </row>
        <row r="2971">
          <cell r="B2971" t="str">
            <v>9730414</v>
          </cell>
          <cell r="C2971" t="str">
            <v>SEAWAYS HATTERAS</v>
          </cell>
        </row>
        <row r="2972">
          <cell r="B2972" t="str">
            <v>9593012</v>
          </cell>
          <cell r="C2972" t="str">
            <v>ISTANBUL</v>
          </cell>
        </row>
        <row r="2973">
          <cell r="B2973" t="str">
            <v>9749491</v>
          </cell>
          <cell r="C2973" t="str">
            <v>CHEROKEE</v>
          </cell>
        </row>
        <row r="2974">
          <cell r="B2974" t="str">
            <v>9722936</v>
          </cell>
          <cell r="C2974" t="str">
            <v>ANNE</v>
          </cell>
        </row>
        <row r="2975">
          <cell r="B2975" t="str">
            <v>9513115</v>
          </cell>
          <cell r="C2975" t="str">
            <v>ARAGONA</v>
          </cell>
        </row>
        <row r="2976">
          <cell r="B2976" t="str">
            <v>9283801</v>
          </cell>
          <cell r="C2976" t="str">
            <v>AMORGOS</v>
          </cell>
        </row>
        <row r="2977">
          <cell r="B2977" t="str">
            <v>9742900</v>
          </cell>
          <cell r="C2977" t="str">
            <v>GOLDWAY</v>
          </cell>
        </row>
        <row r="2978">
          <cell r="B2978" t="str">
            <v>9835850</v>
          </cell>
          <cell r="C2978" t="str">
            <v>MARLIN SOMERSET</v>
          </cell>
        </row>
        <row r="2979">
          <cell r="B2979" t="str">
            <v>9740342</v>
          </cell>
          <cell r="C2979" t="str">
            <v>TRF HORTEN</v>
          </cell>
        </row>
        <row r="2980">
          <cell r="B2980" t="str">
            <v>9803273</v>
          </cell>
          <cell r="C2980" t="str">
            <v>MONTE URQUIOLA</v>
          </cell>
        </row>
        <row r="2981">
          <cell r="B2981" t="str">
            <v>9600877</v>
          </cell>
          <cell r="C2981" t="str">
            <v>TAHITI</v>
          </cell>
        </row>
        <row r="2982">
          <cell r="B2982" t="str">
            <v>9783734</v>
          </cell>
          <cell r="C2982" t="str">
            <v>SEAPASSION</v>
          </cell>
        </row>
        <row r="2983">
          <cell r="B2983" t="str">
            <v>9776731</v>
          </cell>
          <cell r="C2983" t="str">
            <v>MALIBU</v>
          </cell>
        </row>
        <row r="2984">
          <cell r="B2984" t="str">
            <v>9803273</v>
          </cell>
          <cell r="C2984" t="str">
            <v>MONTE URQUIOLA</v>
          </cell>
        </row>
        <row r="2985">
          <cell r="B2985" t="str">
            <v>9835850</v>
          </cell>
          <cell r="C2985" t="str">
            <v>MARLIN SOMERSET</v>
          </cell>
        </row>
        <row r="2986">
          <cell r="B2986" t="str">
            <v>9753557</v>
          </cell>
          <cell r="C2986" t="str">
            <v>RELIABLE WARRIOR</v>
          </cell>
        </row>
        <row r="2987">
          <cell r="B2987" t="str">
            <v>9293129</v>
          </cell>
          <cell r="C2987" t="str">
            <v>BASTIA</v>
          </cell>
        </row>
        <row r="2988">
          <cell r="B2988" t="str">
            <v>9732577</v>
          </cell>
          <cell r="C2988" t="str">
            <v>AQUITAINE</v>
          </cell>
        </row>
        <row r="2989">
          <cell r="B2989" t="str">
            <v>9819856</v>
          </cell>
          <cell r="C2989" t="str">
            <v xml:space="preserve">RHYTHMIC </v>
          </cell>
        </row>
        <row r="2990">
          <cell r="B2990" t="str">
            <v>9271834</v>
          </cell>
          <cell r="C2990" t="str">
            <v>NENNE</v>
          </cell>
        </row>
        <row r="2991">
          <cell r="B2991" t="str">
            <v>9743203</v>
          </cell>
          <cell r="C2991" t="str">
            <v>FRONT CORAL</v>
          </cell>
        </row>
        <row r="2992">
          <cell r="B2992" t="str">
            <v>9516117</v>
          </cell>
          <cell r="C2992" t="str">
            <v>JAG LAKSHYA</v>
          </cell>
        </row>
        <row r="2993">
          <cell r="B2993" t="str">
            <v>9832262</v>
          </cell>
          <cell r="C2993" t="str">
            <v>MARLIN SHANGHAI</v>
          </cell>
        </row>
        <row r="2994">
          <cell r="B2994" t="str">
            <v>9262156</v>
          </cell>
          <cell r="C2994" t="str">
            <v>SANTA MARINA</v>
          </cell>
        </row>
        <row r="2995">
          <cell r="B2995" t="str">
            <v>9336983</v>
          </cell>
          <cell r="C2995" t="str">
            <v>SAPPHIRA</v>
          </cell>
        </row>
        <row r="2996">
          <cell r="B2996" t="str">
            <v>9819868</v>
          </cell>
          <cell r="C2996" t="str">
            <v>HARMONIC</v>
          </cell>
        </row>
        <row r="2997">
          <cell r="B2997" t="str">
            <v>9723095</v>
          </cell>
          <cell r="C2997" t="str">
            <v>DESIRADE</v>
          </cell>
        </row>
        <row r="2998">
          <cell r="B2998" t="str">
            <v>9286061</v>
          </cell>
          <cell r="C2998" t="str">
            <v>WALGA</v>
          </cell>
        </row>
        <row r="2999">
          <cell r="B2999" t="str">
            <v>9286061</v>
          </cell>
          <cell r="C2999" t="str">
            <v>ST WALGA</v>
          </cell>
        </row>
        <row r="3000">
          <cell r="B3000" t="str">
            <v>Real-Time Engine Initialization Error</v>
          </cell>
          <cell r="C3000" t="str">
            <v>LR2 POLARIS</v>
          </cell>
        </row>
        <row r="3001">
          <cell r="B3001" t="str">
            <v>Real-Time Engine Initialization Error</v>
          </cell>
          <cell r="C3001" t="str">
            <v xml:space="preserve">ETERNAL SUNSHINE </v>
          </cell>
        </row>
        <row r="3002">
          <cell r="B3002" t="str">
            <v>Real-Time Engine Initialization Error</v>
          </cell>
          <cell r="C3002" t="str">
            <v xml:space="preserve">GEM NO. 3 </v>
          </cell>
        </row>
        <row r="3003">
          <cell r="B3003" t="str">
            <v>Real-Time Engine Initialization Error</v>
          </cell>
          <cell r="C3003" t="str">
            <v>PYXIS EPSILON</v>
          </cell>
        </row>
        <row r="3004">
          <cell r="B3004" t="str">
            <v>Real-Time Engine Initialization Error</v>
          </cell>
          <cell r="C3004" t="str">
            <v xml:space="preserve">SUNNY ISLES </v>
          </cell>
        </row>
        <row r="3005">
          <cell r="B3005" t="str">
            <v>Real-Time Engine Initialization Error</v>
          </cell>
          <cell r="C3005" t="str">
            <v xml:space="preserve">HAFNIA KIRSTEN </v>
          </cell>
        </row>
        <row r="3006">
          <cell r="B3006" t="str">
            <v>Real-Time Engine Initialization Error</v>
          </cell>
          <cell r="C3006" t="str">
            <v xml:space="preserve">MARLIN MAGNETIC </v>
          </cell>
        </row>
        <row r="3007">
          <cell r="B3007" t="str">
            <v>Real-Time Engine Initialization Error</v>
          </cell>
          <cell r="C3007" t="str">
            <v>STI STEADFAST</v>
          </cell>
        </row>
        <row r="3008">
          <cell r="B3008" t="str">
            <v>Real-Time Engine Initialization Error</v>
          </cell>
          <cell r="C3008" t="str">
            <v>IASONAS</v>
          </cell>
        </row>
        <row r="3009">
          <cell r="B3009" t="str">
            <v>Real-Time Engine Initialization Error</v>
          </cell>
          <cell r="C3009" t="str">
            <v>TORM MALAYSIA</v>
          </cell>
        </row>
        <row r="3010">
          <cell r="B3010" t="str">
            <v>Real-Time Engine Initialization Error</v>
          </cell>
          <cell r="C3010" t="str">
            <v>CHEMTRANS OCEANIC</v>
          </cell>
        </row>
        <row r="3011">
          <cell r="B3011" t="str">
            <v>Real-Time Engine Initialization Error</v>
          </cell>
          <cell r="C3011" t="str">
            <v>TORM ALLEGRO</v>
          </cell>
        </row>
        <row r="3012">
          <cell r="B3012" t="str">
            <v>Real-Time Engine Initialization Error</v>
          </cell>
          <cell r="C3012" t="str">
            <v>BURRI</v>
          </cell>
        </row>
        <row r="3013">
          <cell r="B3013" t="str">
            <v>Real-Time Engine Initialization Error</v>
          </cell>
          <cell r="C3013" t="str">
            <v>TORM HILDE</v>
          </cell>
        </row>
        <row r="3014">
          <cell r="B3014" t="str">
            <v>Real-Time Engine Initialization Error</v>
          </cell>
          <cell r="C3014" t="str">
            <v>STI SOLIDARITY</v>
          </cell>
        </row>
        <row r="3015">
          <cell r="B3015" t="str">
            <v>Real-Time Engine Initialization Error</v>
          </cell>
          <cell r="C3015" t="str">
            <v>NORDIC JOSEPHINE</v>
          </cell>
        </row>
        <row r="3016">
          <cell r="B3016" t="str">
            <v>Real-Time Engine Initialization Error</v>
          </cell>
          <cell r="C3016" t="str">
            <v>VELOS SAPPHIRE</v>
          </cell>
        </row>
        <row r="3017">
          <cell r="B3017" t="str">
            <v>Real-Time Engine Initialization Error</v>
          </cell>
          <cell r="C3017" t="str">
            <v>NORDIC BASEL</v>
          </cell>
        </row>
        <row r="3018">
          <cell r="B3018" t="str">
            <v>Real-Time Engine Initialization Error</v>
          </cell>
          <cell r="C3018" t="str">
            <v>TORM MARINA</v>
          </cell>
        </row>
        <row r="3019">
          <cell r="B3019">
            <v>9411238</v>
          </cell>
          <cell r="C3019" t="str">
            <v>C.E HAMILTON</v>
          </cell>
        </row>
        <row r="3020">
          <cell r="B3020" t="str">
            <v>Real-Time Engine Initialization Error</v>
          </cell>
          <cell r="C3020" t="str">
            <v>SFL PUMA</v>
          </cell>
        </row>
        <row r="3021">
          <cell r="B3021" t="str">
            <v>Real-Time Engine Initialization Error</v>
          </cell>
          <cell r="C3021" t="str">
            <v>PGC ALEXANDRIA</v>
          </cell>
        </row>
        <row r="3022">
          <cell r="B3022" t="str">
            <v>Real-Time Engine Initialization Error</v>
          </cell>
          <cell r="C3022" t="str">
            <v>CLEAROCEAN MARVEL</v>
          </cell>
        </row>
        <row r="3023">
          <cell r="B3023" t="str">
            <v>Real-Time Engine Initialization Error</v>
          </cell>
          <cell r="C3023" t="str">
            <v>SEA LEGEND</v>
          </cell>
        </row>
        <row r="3024">
          <cell r="B3024" t="str">
            <v>Real-Time Engine Initialization Error</v>
          </cell>
          <cell r="C3024" t="str">
            <v>ARCTIC CHAR</v>
          </cell>
        </row>
        <row r="3025">
          <cell r="B3025" t="str">
            <v>Real-Time Engine Initialization Error</v>
          </cell>
          <cell r="C3025" t="str">
            <v>SUNDA</v>
          </cell>
        </row>
        <row r="3026">
          <cell r="B3026" t="str">
            <v>Real-Time Engine Initialization Error</v>
          </cell>
          <cell r="C3026" t="str">
            <v>CELSIUS ROME</v>
          </cell>
        </row>
        <row r="3027">
          <cell r="B3027" t="str">
            <v>Real-Time Engine Initialization Error</v>
          </cell>
          <cell r="C3027" t="str">
            <v>LORELEI</v>
          </cell>
        </row>
        <row r="3028">
          <cell r="B3028" t="str">
            <v>Real-Time Engine Initialization Error</v>
          </cell>
          <cell r="C3028" t="str">
            <v>AMAZON FORTITUDE</v>
          </cell>
        </row>
        <row r="3029">
          <cell r="B3029" t="str">
            <v>Real-Time Engine Initialization Error</v>
          </cell>
          <cell r="C3029" t="str">
            <v>ELKA APOLLON</v>
          </cell>
        </row>
        <row r="3030">
          <cell r="B3030" t="str">
            <v>Real-Time Engine Initialization Error</v>
          </cell>
          <cell r="C3030" t="str">
            <v>STAVENGER PRIDE</v>
          </cell>
        </row>
        <row r="3031">
          <cell r="B3031" t="str">
            <v>Real-Time Engine Initialization Error</v>
          </cell>
          <cell r="C3031" t="str">
            <v xml:space="preserve">TORM VENTURE </v>
          </cell>
        </row>
        <row r="3032">
          <cell r="B3032" t="str">
            <v>Real-Time Engine Initialization Error</v>
          </cell>
          <cell r="C3032" t="str">
            <v>CELSIUS PALERMO</v>
          </cell>
        </row>
        <row r="3033">
          <cell r="B3033" t="str">
            <v>Real-Time Engine Initialization Error</v>
          </cell>
          <cell r="C3033" t="str">
            <v>ARDMORE EXPLORER</v>
          </cell>
        </row>
        <row r="3034">
          <cell r="B3034" t="str">
            <v>Real-Time Engine Initialization Error</v>
          </cell>
          <cell r="C3034" t="str">
            <v>FRONT POLLUX</v>
          </cell>
        </row>
        <row r="3035">
          <cell r="B3035" t="str">
            <v>Real-Time Engine Initialization Error</v>
          </cell>
          <cell r="C3035" t="str">
            <v>SEAWAY SHENANDOAH</v>
          </cell>
        </row>
        <row r="3036">
          <cell r="B3036" t="str">
            <v>Real-Time Engine Initialization Error</v>
          </cell>
          <cell r="C3036" t="str">
            <v>ALABAMA STAR</v>
          </cell>
        </row>
        <row r="3037">
          <cell r="B3037" t="str">
            <v>Real-Time Engine Initialization Error</v>
          </cell>
          <cell r="C3037" t="str">
            <v>LEO</v>
          </cell>
        </row>
        <row r="3038">
          <cell r="B3038" t="str">
            <v>Real-Time Engine Initialization Error</v>
          </cell>
          <cell r="C3038" t="str">
            <v>CIELO BIANCO</v>
          </cell>
        </row>
        <row r="3039">
          <cell r="B3039" t="str">
            <v>Real-Time Engine Initialization Error</v>
          </cell>
          <cell r="C3039" t="str">
            <v>RICH HARVEST</v>
          </cell>
        </row>
        <row r="3040">
          <cell r="B3040" t="str">
            <v>Real-Time Engine Initialization Error</v>
          </cell>
          <cell r="C3040" t="str">
            <v xml:space="preserve">TORM VENTURE </v>
          </cell>
        </row>
        <row r="3041">
          <cell r="B3041" t="str">
            <v>Real-Time Engine Initialization Error</v>
          </cell>
          <cell r="C3041" t="str">
            <v>HELLAS FIGHTER</v>
          </cell>
        </row>
        <row r="3042">
          <cell r="B3042" t="str">
            <v>Real-Time Engine Initialization Error</v>
          </cell>
          <cell r="C3042" t="str">
            <v>SUNNY LION</v>
          </cell>
        </row>
        <row r="3043">
          <cell r="B3043" t="str">
            <v>Real-Time Engine Initialization Error</v>
          </cell>
          <cell r="C3043" t="str">
            <v>MARLIN HESTIA</v>
          </cell>
        </row>
        <row r="3044">
          <cell r="B3044" t="str">
            <v>Real-Time Engine Initialization Error</v>
          </cell>
          <cell r="C3044" t="str">
            <v>KRITI STATE</v>
          </cell>
        </row>
        <row r="3045">
          <cell r="B3045" t="str">
            <v>Real-Time Engine Initialization Error</v>
          </cell>
          <cell r="C3045" t="str">
            <v>FAIR SEA</v>
          </cell>
        </row>
        <row r="3046">
          <cell r="B3046" t="str">
            <v>Real-Time Engine Initialization Error</v>
          </cell>
          <cell r="C3046" t="str">
            <v>ARCTIC FLOUNDER</v>
          </cell>
        </row>
        <row r="3047">
          <cell r="B3047" t="str">
            <v>Real-Time Engine Initialization Error</v>
          </cell>
          <cell r="C3047" t="str">
            <v>PYXIS THETA</v>
          </cell>
        </row>
        <row r="3048">
          <cell r="B3048" t="str">
            <v>Real-Time Engine Initialization Error</v>
          </cell>
          <cell r="C3048" t="str">
            <v>KIBAZ</v>
          </cell>
        </row>
        <row r="3049">
          <cell r="B3049" t="str">
            <v>Real-Time Engine Initialization Error</v>
          </cell>
          <cell r="C3049" t="str">
            <v>HIGH TRADER</v>
          </cell>
        </row>
        <row r="3050">
          <cell r="B3050" t="str">
            <v>Real-Time Engine Initialization Error</v>
          </cell>
          <cell r="C3050" t="str">
            <v>PIONEER BAY</v>
          </cell>
        </row>
        <row r="3051">
          <cell r="B3051" t="str">
            <v>Real-Time Engine Initialization Error</v>
          </cell>
          <cell r="C3051" t="str">
            <v>FRONT CAPELLA</v>
          </cell>
        </row>
        <row r="3052">
          <cell r="B3052" t="str">
            <v>Real-Time Engine Initialization Error</v>
          </cell>
          <cell r="C3052" t="str">
            <v>CLEAROCEAN MARAUDER</v>
          </cell>
        </row>
        <row r="3053">
          <cell r="B3053" t="str">
            <v>Real-Time Engine Initialization Error</v>
          </cell>
          <cell r="C3053" t="str">
            <v xml:space="preserve">TORM MAREN </v>
          </cell>
        </row>
        <row r="3054">
          <cell r="B3054" t="str">
            <v>Real-Time Engine Initialization Error</v>
          </cell>
          <cell r="C3054" t="str">
            <v>SCF ANADYR</v>
          </cell>
        </row>
        <row r="3055">
          <cell r="B3055" t="str">
            <v>Real-Time Engine Initialization Error</v>
          </cell>
          <cell r="C3055" t="str">
            <v>STI EXCELLENCE</v>
          </cell>
        </row>
        <row r="3056">
          <cell r="B3056" t="str">
            <v>Real-Time Engine Initialization Error</v>
          </cell>
          <cell r="C3056" t="str">
            <v>CLEAROCEAN MUSTANG</v>
          </cell>
        </row>
        <row r="3057">
          <cell r="B3057" t="str">
            <v>Real-Time Engine Initialization Error</v>
          </cell>
          <cell r="C3057" t="str">
            <v>UACC IBN AL HAITHAM</v>
          </cell>
        </row>
        <row r="3058">
          <cell r="B3058" t="str">
            <v>Real-Time Engine Initialization Error</v>
          </cell>
          <cell r="C3058" t="str">
            <v>SAND SHINER</v>
          </cell>
        </row>
        <row r="3059">
          <cell r="B3059" t="str">
            <v>Real-Time Engine Initialization Error</v>
          </cell>
          <cell r="C3059" t="str">
            <v>CIELO DI HOUSTON</v>
          </cell>
        </row>
        <row r="3060">
          <cell r="B3060" t="str">
            <v>Real-Time Engine Initialization Error</v>
          </cell>
          <cell r="C3060" t="str">
            <v>TBN</v>
          </cell>
        </row>
        <row r="3061">
          <cell r="B3061" t="str">
            <v>Real-Time Engine Initialization Error</v>
          </cell>
          <cell r="C3061" t="str">
            <v>TBN</v>
          </cell>
        </row>
        <row r="3062">
          <cell r="B3062" t="str">
            <v>Real-Time Engine Initialization Error</v>
          </cell>
          <cell r="C3062" t="str">
            <v>TBN</v>
          </cell>
        </row>
        <row r="3063">
          <cell r="B3063" t="str">
            <v>Real-Time Engine Initialization Error</v>
          </cell>
          <cell r="C3063" t="str">
            <v>TBN</v>
          </cell>
        </row>
        <row r="3064">
          <cell r="B3064" t="str">
            <v>Real-Time Engine Initialization Error</v>
          </cell>
          <cell r="C3064" t="str">
            <v>TBN</v>
          </cell>
        </row>
        <row r="3065">
          <cell r="B3065" t="str">
            <v>Real-Time Engine Initialization Error</v>
          </cell>
          <cell r="C3065" t="str">
            <v>TBN</v>
          </cell>
        </row>
        <row r="3066">
          <cell r="B3066" t="str">
            <v>Real-Time Engine Initialization Error</v>
          </cell>
          <cell r="C3066" t="str">
            <v>TBN</v>
          </cell>
        </row>
        <row r="3067">
          <cell r="B3067" t="str">
            <v>Real-Time Engine Initialization Error</v>
          </cell>
          <cell r="C3067" t="str">
            <v>TBN</v>
          </cell>
        </row>
        <row r="3068">
          <cell r="B3068" t="str">
            <v>Real-Time Engine Initialization Error</v>
          </cell>
          <cell r="C3068" t="str">
            <v>TBN</v>
          </cell>
        </row>
        <row r="3069">
          <cell r="B3069" t="str">
            <v>Real-Time Engine Initialization Error</v>
          </cell>
          <cell r="C3069" t="str">
            <v>TBN</v>
          </cell>
        </row>
        <row r="3070">
          <cell r="B3070" t="str">
            <v>Real-Time Engine Initialization Error</v>
          </cell>
          <cell r="C3070" t="str">
            <v>TBN</v>
          </cell>
        </row>
        <row r="3071">
          <cell r="B3071" t="str">
            <v>Real-Time Engine Initialization Error</v>
          </cell>
          <cell r="C3071" t="str">
            <v>TBN</v>
          </cell>
        </row>
        <row r="3072">
          <cell r="B3072" t="str">
            <v>Real-Time Engine Initialization Error</v>
          </cell>
          <cell r="C3072" t="str">
            <v>TBN</v>
          </cell>
        </row>
        <row r="3073">
          <cell r="B3073" t="str">
            <v>Real-Time Engine Initialization Error</v>
          </cell>
          <cell r="C3073" t="str">
            <v>TBN</v>
          </cell>
        </row>
        <row r="3074">
          <cell r="B3074" t="str">
            <v>Real-Time Engine Initialization Error</v>
          </cell>
          <cell r="C3074" t="str">
            <v>TBN</v>
          </cell>
        </row>
        <row r="3075">
          <cell r="B3075" t="str">
            <v>Real-Time Engine Initialization Error</v>
          </cell>
          <cell r="C3075" t="str">
            <v>TBN</v>
          </cell>
        </row>
        <row r="3076">
          <cell r="B3076" t="str">
            <v>Real-Time Engine Initialization Error</v>
          </cell>
          <cell r="C3076" t="str">
            <v>TBN</v>
          </cell>
        </row>
        <row r="3077">
          <cell r="B3077" t="str">
            <v>Real-Time Engine Initialization Error</v>
          </cell>
          <cell r="C3077" t="str">
            <v>TBN</v>
          </cell>
        </row>
        <row r="3078">
          <cell r="B3078" t="str">
            <v>Real-Time Engine Initialization Error</v>
          </cell>
          <cell r="C3078" t="str">
            <v>TBN</v>
          </cell>
        </row>
        <row r="3079">
          <cell r="B3079" t="str">
            <v>Real-Time Engine Initialization Error</v>
          </cell>
          <cell r="C3079" t="str">
            <v>TBN</v>
          </cell>
        </row>
        <row r="3080">
          <cell r="B3080" t="str">
            <v>Real-Time Engine Initialization Error</v>
          </cell>
          <cell r="C3080" t="str">
            <v>TBN</v>
          </cell>
        </row>
        <row r="3081">
          <cell r="B3081" t="str">
            <v>Real-Time Engine Initialization Error</v>
          </cell>
          <cell r="C3081" t="str">
            <v>TBN</v>
          </cell>
        </row>
        <row r="3082">
          <cell r="B3082" t="str">
            <v>Real-Time Engine Initialization Error</v>
          </cell>
          <cell r="C3082" t="str">
            <v>TBN</v>
          </cell>
        </row>
        <row r="3083">
          <cell r="B3083" t="str">
            <v>Real-Time Engine Initialization Error</v>
          </cell>
          <cell r="C3083" t="str">
            <v>TBN</v>
          </cell>
        </row>
        <row r="3084">
          <cell r="B3084" t="str">
            <v>Real-Time Engine Initialization Error</v>
          </cell>
          <cell r="C3084" t="str">
            <v>TBN</v>
          </cell>
        </row>
        <row r="3085">
          <cell r="B3085" t="str">
            <v>Real-Time Engine Initialization Error</v>
          </cell>
          <cell r="C3085" t="str">
            <v>TBN</v>
          </cell>
        </row>
        <row r="3086">
          <cell r="B3086" t="str">
            <v>Real-Time Engine Initialization Error</v>
          </cell>
          <cell r="C3086" t="str">
            <v>TBN</v>
          </cell>
        </row>
        <row r="3087">
          <cell r="B3087" t="str">
            <v>Real-Time Engine Initialization Error</v>
          </cell>
          <cell r="C3087" t="str">
            <v>TBN</v>
          </cell>
        </row>
        <row r="3088">
          <cell r="B3088" t="str">
            <v>Real-Time Engine Initialization Error</v>
          </cell>
          <cell r="C3088" t="str">
            <v>TBN</v>
          </cell>
        </row>
        <row r="3089">
          <cell r="B3089" t="str">
            <v>Real-Time Engine Initialization Error</v>
          </cell>
          <cell r="C3089" t="str">
            <v>TBN</v>
          </cell>
        </row>
        <row r="3090">
          <cell r="B3090" t="str">
            <v>Real-Time Engine Initialization Error</v>
          </cell>
          <cell r="C3090" t="str">
            <v>TBN</v>
          </cell>
        </row>
        <row r="3091">
          <cell r="B3091" t="str">
            <v>Real-Time Engine Initialization Error</v>
          </cell>
          <cell r="C3091" t="str">
            <v>TBN</v>
          </cell>
        </row>
        <row r="3092">
          <cell r="B3092" t="str">
            <v>Real-Time Engine Initialization Error</v>
          </cell>
          <cell r="C3092" t="str">
            <v>TBN</v>
          </cell>
        </row>
        <row r="3093">
          <cell r="B3093" t="str">
            <v>Real-Time Engine Initialization Error</v>
          </cell>
          <cell r="C3093" t="str">
            <v>TBN</v>
          </cell>
        </row>
        <row r="3094">
          <cell r="B3094" t="str">
            <v>Real-Time Engine Initialization Error</v>
          </cell>
          <cell r="C3094" t="str">
            <v>TBN</v>
          </cell>
        </row>
        <row r="3095">
          <cell r="B3095" t="str">
            <v>Real-Time Engine Initialization Error</v>
          </cell>
          <cell r="C3095" t="str">
            <v>TBN</v>
          </cell>
        </row>
        <row r="3096">
          <cell r="B3096" t="str">
            <v>Real-Time Engine Initialization Error</v>
          </cell>
          <cell r="C3096" t="str">
            <v>TBN</v>
          </cell>
        </row>
        <row r="3097">
          <cell r="B3097" t="str">
            <v>Real-Time Engine Initialization Error</v>
          </cell>
          <cell r="C3097" t="str">
            <v>TBN</v>
          </cell>
        </row>
        <row r="3098">
          <cell r="B3098" t="str">
            <v>Real-Time Engine Initialization Error</v>
          </cell>
          <cell r="C3098" t="str">
            <v>TBN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FS_Analysis"/>
      <sheetName val="FAAC_CBN Rate "/>
      <sheetName val="2022_Company Flow"/>
      <sheetName val="2023_Company Flow"/>
      <sheetName val="Coy Payment_2022"/>
      <sheetName val="Coy Payment_2023"/>
      <sheetName val="NMDPRA_Refinery Operations"/>
      <sheetName val="NNPCImport_Jan-Jun_22_Monthly"/>
      <sheetName val="NNPCImport_Jan-Jun_2022"/>
      <sheetName val="Product Importation"/>
      <sheetName val="NNPCImport_Jul-Dec_22_Monthly"/>
      <sheetName val="NNPCImport_Jul-Dec_2022"/>
      <sheetName val="NNPCImport_Jan-May_2023"/>
      <sheetName val="NNPCImport_JanMay_23_Monthly"/>
      <sheetName val="NNPCIMport_Jun-Aug_2023"/>
      <sheetName val="NNPCIMport_Jun-Aug_23_Monthly"/>
      <sheetName val="NNPCImport_Sept-Dec_23_Monthly"/>
      <sheetName val="NNPCImport_Sept-Dec_2023"/>
      <sheetName val="NNPC Pipeline deductions"/>
      <sheetName val="NNPC_Product Vessel Movemt_2022"/>
      <sheetName val="NNPC_Product Vessel Movemt_2023"/>
      <sheetName val="2022_Product Import_NMDPRA"/>
      <sheetName val="2023_MonthProduct Import_NMDPRA"/>
      <sheetName val="2022_MonthProduct Import_NMDPRA"/>
      <sheetName val="2023_Product Import_NMDPRA"/>
      <sheetName val="Ten Year Trend_Gas"/>
      <sheetName val="Ten Year Trend_Crude Oil"/>
      <sheetName val="1_Summary_2022"/>
      <sheetName val="Daily_Ok_Europe brent"/>
      <sheetName val="Monthly_Ok_Europe brent"/>
      <sheetName val="OPEC Oil Prices_2003-2024"/>
      <sheetName val="CBN Daily Oil Prices"/>
      <sheetName val="OPEC Daily Oil Prices_2022-2023"/>
      <sheetName val="Monthly Average of Crude Price"/>
      <sheetName val="Sheet6"/>
      <sheetName val="CBN Rate_2022-2023"/>
      <sheetName val="2023_CBN Rate"/>
      <sheetName val="NTL_LeadSch_Gas Sales_23"/>
      <sheetName val="Report_Fed Crude Oil&amp;Gas"/>
      <sheetName val="NTL_LeadSch_Gas Sales_22"/>
      <sheetName val="NTL_LeadSch_Sales_Crude2023_v3"/>
      <sheetName val="NTL_SubSch_Fed_Sales_2023_v3"/>
      <sheetName val="NTL_SubSch_NNPCL_Sales_2023_v3"/>
      <sheetName val="NTL_SubSch_FIRS_Sales_2023_v3"/>
      <sheetName val="NTL_SubSch_NUPRC_Sale_2023_V3"/>
      <sheetName val="NTL_LeadSch_CrudeSales_2022_v3"/>
      <sheetName val="NTL_Subsch_Fed_Sales_2022_v3"/>
      <sheetName val="NTL_Subsch_NUPRC_Sales_2022_ v3"/>
      <sheetName val="NTL_Subsch_NNPCL_Sales_2022_v3"/>
      <sheetName val="NTL_Subsch_FIRS_Sales_2022_v3"/>
      <sheetName val="NTL_Sales_2022_v2"/>
      <sheetName val="NTL_Sales_Gas 2023_v3"/>
      <sheetName val="NTL_Sales_2023_v2"/>
      <sheetName val="NTL_Sales_2022"/>
      <sheetName val="FAAC Rate_2022+2023"/>
      <sheetName val="NTL_Sales_2023"/>
      <sheetName val="2_Summary_2023"/>
      <sheetName val="Annual Production_2023"/>
      <sheetName val="Annual Production_2022"/>
      <sheetName val="Test"/>
      <sheetName val="2.1_Jan-Dec 2023 Export"/>
      <sheetName val="2.2_Jan-Dec DSDP 2023"/>
      <sheetName val="1.1_Jan_June_2022"/>
      <sheetName val="1.2_July to 27 Oct_2022"/>
      <sheetName val="1.3_28 Oct to Dec_2022"/>
      <sheetName val="1.4_Jan_Dec_2022_Lifting"/>
      <sheetName val="Tripartite Reconciliation "/>
      <sheetName val="FAAC RATES"/>
      <sheetName val="Global  Expectation"/>
      <sheetName val="Aggregate Crude QTY_22_23"/>
      <sheetName val="1.1_Monthly_YoY_FED Crude_21-23"/>
      <sheetName val="1.2_Monthly_YoY_FED Gas_21-23"/>
      <sheetName val="1.3_Mnthly_YoY_FEDFeedstk_21-23"/>
      <sheetName val="2_Monthly_YoY_FIRS_InKnd_21-23"/>
      <sheetName val="3_Monthly_YoY_NUPRC_InKnd_21-23"/>
      <sheetName val="4.1_Monthly_YoY_MCA Oil_21-23"/>
      <sheetName val="4.2_Mnthly_YoY_MCAFeedstk_21-23"/>
      <sheetName val="5.1_Mthly_YoY_3rdPartyOil_21-23"/>
      <sheetName val="5.2_Mthly_YoY_3rdPtyFdstk_21-23"/>
      <sheetName val="Aggregate Gas+Feedstk QTY_22_23"/>
      <sheetName val="6_Monthly_YoY_DSDP_21-23"/>
      <sheetName val="Summary DSDP Sales_22_23"/>
      <sheetName val="Summary_NUPRC_In-Kind_22_23"/>
      <sheetName val="Summary_3rdParty_O_G_22_23"/>
      <sheetName val="Summary_FedEquity_ProfO+G_22-23"/>
      <sheetName val="Summary_FIRS In-kind_22-23"/>
      <sheetName val="Summary_MCA_Oil_Gas_22_23"/>
      <sheetName val="COMD.F1.01DSDP-Sale_22_v2"/>
      <sheetName val="COMD.F1.01DSDP-Sale_UnderRec_22"/>
      <sheetName val="COMD.F1.01DSDP-Sale_23_v2"/>
      <sheetName val="COMD.F1.01DSDP-Sale_UnderRec_23"/>
      <sheetName val="COMD.F1.02_NUPRC_RoyExprtOil_22"/>
      <sheetName val="COMD.F1.02_NUPRC_RoyExprtOil_23"/>
      <sheetName val="COMD.F1.02_NUPRC_RoyExprtGas_22"/>
      <sheetName val="COMD.F1.02_NUPRC_RoyExprtGas_23"/>
      <sheetName val="COMD.F1.02_NUPRC_Con_Rent_22"/>
      <sheetName val="COMD.F1.02_NUPRC_Con_Rent_23"/>
      <sheetName val="COMD.F1.03_FEDEquity_ProfOil_22"/>
      <sheetName val="COMD.F1.03_FEDEquity_ProfOil_23"/>
      <sheetName val="COMD.F1.03_FEDOil_Unpaid Inv_22"/>
      <sheetName val="COMD.F1.03_FEDOil_Unpaid Inv_23"/>
      <sheetName val="COMD.F1.04_FEDGas_22"/>
      <sheetName val="COMD.F1.04_FEDGas_23"/>
      <sheetName val="COMD.F1.04_FED_Feedstock_22"/>
      <sheetName val="COMD.F1.04_FED_Feedstock_23"/>
      <sheetName val="COMD.F1.04_FED_GasUnpaid_22"/>
      <sheetName val="COMD.F1.04_FED_GasUnpaid_23"/>
      <sheetName val="COMD.F1.04_FED_FeedstkUnpaid_22"/>
      <sheetName val="COMD.F1.04_FED_FeedstkUnpaid_23"/>
      <sheetName val="COMD.F1.05_FIRS TaxOil_22"/>
      <sheetName val="COMD.F1.05_FIRS TaxOil_23"/>
      <sheetName val="COMD.F1.05_FIRS TaxGas_22"/>
      <sheetName val="COMD.F1.05_FIRS TaxGas_23"/>
      <sheetName val="COMD.F1.061_MCA_Oil_22"/>
      <sheetName val="COMD.F1.061_MCA_Oil_23"/>
      <sheetName val="COMD.F1.061_MCA_Gas_22"/>
      <sheetName val="COMD.F1.061_MCA_Gas_23"/>
      <sheetName val="COMD.F1.062_3rdParty_Oil_22"/>
      <sheetName val="COMD.F1.062_3rdParty_Oil_23"/>
      <sheetName val="COMD.F1.062_3rdParty_Gas_22"/>
      <sheetName val="COMD.F1.062_3rdParty_Gas_23"/>
      <sheetName val="Summary_FED_Gas Income_22_23"/>
      <sheetName val="TreasuryF1.10_FED_GasInc_23_v2"/>
      <sheetName val="TreasuryF1.10_FED_Gas Income_23"/>
      <sheetName val="TreasuryF1.10_FEDGas Inc_22_v2"/>
      <sheetName val="TreasuryF1.10_FED_Gas Income_22"/>
      <sheetName val="TreasuryF1.12NLNG_22"/>
      <sheetName val="TreasuryF1.12NLNG_23"/>
      <sheetName val="TreasuryF1.14_FED_PiplineFee_22"/>
      <sheetName val="TreasuryF1.14_FED_PiplineFee_23"/>
      <sheetName val="NNPCReport_22-23_Recpt+Remittnc"/>
      <sheetName val="JPM_CrudeRev_US$_2022"/>
      <sheetName val="JPM_CrudeRev_US$_2023"/>
      <sheetName val="JPM_Gas Rev_US$_2022"/>
      <sheetName val="Gas Naira - 2022"/>
      <sheetName val="Gas Naira 2023"/>
      <sheetName val="Gas Naira - 2024"/>
      <sheetName val="Crude Oil - Naira 2022"/>
      <sheetName val="Crude Oil - Naira 2023"/>
      <sheetName val="Crude Oil - Naira 2024"/>
      <sheetName val="JPM_Gas Rev_US$_2023"/>
      <sheetName val="Fed Account"/>
      <sheetName val="Fed Dividend"/>
      <sheetName val="PSC Mgt Fee"/>
      <sheetName val="Value Shortfall"/>
      <sheetName val="Frontier Exploration Fu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g9MMser4SkOMwfWYaWfYJnVxmQfnsp9OoVA0EzBftiA7uz10sB17So4H1OldVWm2" itemId="01SPGXELE2MQI7FOOZWNAKFJ2NF5HSHL4G">
      <xxl21:absoluteUrl r:id="rId2"/>
    </xxl21:alternateUrls>
    <sheetNames>
      <sheetName val="Sheet7"/>
      <sheetName val="DSDP 2021"/>
      <sheetName val="DSDP NET POSITIONS"/>
      <sheetName val="PROJECT YIELD NET POSITIONS"/>
      <sheetName val="Sheet1"/>
      <sheetName val="Sheet4"/>
      <sheetName val="PRODUCTS"/>
      <sheetName val="Crude vs gasoline"/>
      <sheetName val="SEA DISTANCE"/>
      <sheetName val="MONTHLY OSP - CENTS"/>
      <sheetName val="DEMURRAGE ESTIMATE"/>
      <sheetName val="LTBP"/>
      <sheetName val="Input Constant"/>
      <sheetName val="Crude Gasoline Ratio"/>
      <sheetName val="Crude Gasoline Ratio (2)"/>
      <sheetName val="Sheet3"/>
      <sheetName val="IMO Number"/>
      <sheetName val="PRODUCTS DISCHARGES"/>
      <sheetName val="Sheet2"/>
      <sheetName val="Na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PRODUCT LOADPORT</v>
          </cell>
          <cell r="B1" t="str">
            <v>DISTANCE</v>
          </cell>
          <cell r="C1" t="str">
            <v>VOYAGE DAYS (@10 Knots)</v>
          </cell>
          <cell r="D1" t="str">
            <v>STEAMING DAYS @ 10Knots</v>
          </cell>
          <cell r="E1" t="str">
            <v>STEAMING DAYS @ 11Knots</v>
          </cell>
          <cell r="F1" t="str">
            <v>COUNTRY</v>
          </cell>
          <cell r="G1" t="str">
            <v>DAYS @ 11Knots</v>
          </cell>
          <cell r="H1" t="str">
            <v>HRS @ 11Knots</v>
          </cell>
          <cell r="I1" t="str">
            <v>DIFF</v>
          </cell>
          <cell r="J1" t="str">
            <v>VOYAGE DAYS (10 Knots)</v>
          </cell>
          <cell r="K1" t="str">
            <v>http://www.sea-distances.org/</v>
          </cell>
        </row>
        <row r="2">
          <cell r="A2" t="str">
            <v>ABERDEEN, UK</v>
          </cell>
          <cell r="B2">
            <v>4454</v>
          </cell>
          <cell r="C2">
            <v>19</v>
          </cell>
          <cell r="D2">
            <v>18.5416666666667</v>
          </cell>
          <cell r="E2">
            <v>16.875</v>
          </cell>
          <cell r="F2" t="str">
            <v>UK</v>
          </cell>
          <cell r="G2">
            <v>16</v>
          </cell>
          <cell r="H2">
            <v>21</v>
          </cell>
          <cell r="I2">
            <v>1.6666666666666998</v>
          </cell>
          <cell r="J2">
            <v>19</v>
          </cell>
          <cell r="K2" t="str">
            <v>https://www.vesselfinder.com</v>
          </cell>
        </row>
        <row r="3">
          <cell r="A3" t="str">
            <v>ABIDJAN, IVORY COAST</v>
          </cell>
          <cell r="B3">
            <v>457</v>
          </cell>
          <cell r="C3">
            <v>2</v>
          </cell>
          <cell r="D3">
            <v>1.9166666666666665</v>
          </cell>
          <cell r="E3">
            <v>1.75</v>
          </cell>
          <cell r="F3" t="str">
            <v>IVORY COAST</v>
          </cell>
          <cell r="G3">
            <v>1</v>
          </cell>
          <cell r="H3">
            <v>18</v>
          </cell>
          <cell r="I3">
            <v>0.16666666666666652</v>
          </cell>
          <cell r="J3">
            <v>2</v>
          </cell>
          <cell r="K3"/>
        </row>
        <row r="4">
          <cell r="A4" t="str">
            <v>AGIOI THEODOROI</v>
          </cell>
          <cell r="B4">
            <v>4486</v>
          </cell>
          <cell r="C4">
            <v>19</v>
          </cell>
          <cell r="D4">
            <v>18.708333333333332</v>
          </cell>
          <cell r="E4">
            <v>17</v>
          </cell>
          <cell r="F4" t="str">
            <v>AGIOI THEODOROI</v>
          </cell>
          <cell r="G4">
            <v>17</v>
          </cell>
          <cell r="H4">
            <v>0</v>
          </cell>
          <cell r="I4">
            <v>1.7083333333333321</v>
          </cell>
          <cell r="J4">
            <v>19</v>
          </cell>
          <cell r="K4"/>
        </row>
        <row r="5">
          <cell r="A5" t="str">
            <v>AJMAN, UAE</v>
          </cell>
          <cell r="B5">
            <v>7301</v>
          </cell>
          <cell r="C5">
            <v>30</v>
          </cell>
          <cell r="D5">
            <v>30.4166666666667</v>
          </cell>
          <cell r="E5">
            <v>27.666666666666668</v>
          </cell>
          <cell r="F5" t="str">
            <v>UAE</v>
          </cell>
          <cell r="G5">
            <v>27</v>
          </cell>
          <cell r="H5">
            <v>16</v>
          </cell>
          <cell r="I5">
            <v>2.750000000000032</v>
          </cell>
          <cell r="J5">
            <v>30</v>
          </cell>
          <cell r="K5"/>
        </row>
        <row r="6">
          <cell r="A6" t="str">
            <v>AMSTERDAM, NETHERLANDS</v>
          </cell>
          <cell r="B6">
            <v>4199</v>
          </cell>
          <cell r="C6">
            <v>18</v>
          </cell>
          <cell r="D6">
            <v>17.5</v>
          </cell>
          <cell r="E6">
            <v>15.916666666666666</v>
          </cell>
          <cell r="F6" t="str">
            <v>NETHERLANDS</v>
          </cell>
          <cell r="G6">
            <v>15</v>
          </cell>
          <cell r="H6">
            <v>22</v>
          </cell>
          <cell r="I6">
            <v>1.5833333333333339</v>
          </cell>
          <cell r="J6">
            <v>18</v>
          </cell>
          <cell r="K6"/>
        </row>
        <row r="7">
          <cell r="A7" t="str">
            <v>AMUAY BAY, VENEZUELA</v>
          </cell>
          <cell r="B7">
            <v>4457</v>
          </cell>
          <cell r="C7">
            <v>19</v>
          </cell>
          <cell r="D7">
            <v>18.583333333333332</v>
          </cell>
          <cell r="E7">
            <v>16.875</v>
          </cell>
          <cell r="F7" t="str">
            <v>VENEZUELA</v>
          </cell>
          <cell r="G7">
            <v>16</v>
          </cell>
          <cell r="H7">
            <v>21</v>
          </cell>
          <cell r="I7">
            <v>1.7083333333333321</v>
          </cell>
          <cell r="J7">
            <v>19</v>
          </cell>
          <cell r="K7"/>
        </row>
        <row r="8">
          <cell r="A8" t="str">
            <v>ANTWERP, BELGIUM</v>
          </cell>
          <cell r="B8">
            <v>4176</v>
          </cell>
          <cell r="C8">
            <v>17</v>
          </cell>
          <cell r="D8">
            <v>17.416666666666668</v>
          </cell>
          <cell r="E8">
            <v>15.833333333333334</v>
          </cell>
          <cell r="F8" t="str">
            <v>BELGIUM</v>
          </cell>
          <cell r="G8">
            <v>15</v>
          </cell>
          <cell r="H8">
            <v>20</v>
          </cell>
          <cell r="I8">
            <v>1.5833333333333339</v>
          </cell>
          <cell r="J8">
            <v>17</v>
          </cell>
          <cell r="K8"/>
        </row>
        <row r="9">
          <cell r="A9" t="str">
            <v>ASHDOD, ISRAEL</v>
          </cell>
          <cell r="B9">
            <v>5099</v>
          </cell>
          <cell r="C9">
            <v>21</v>
          </cell>
          <cell r="D9">
            <v>21.25</v>
          </cell>
          <cell r="E9">
            <v>19.333333333333332</v>
          </cell>
          <cell r="F9" t="str">
            <v>ISRAEL</v>
          </cell>
          <cell r="G9">
            <v>19</v>
          </cell>
          <cell r="H9">
            <v>8</v>
          </cell>
          <cell r="I9">
            <v>1.9166666666666679</v>
          </cell>
          <cell r="J9">
            <v>21</v>
          </cell>
          <cell r="K9"/>
        </row>
        <row r="10">
          <cell r="A10" t="str">
            <v>ASHKELON, ISRAEL</v>
          </cell>
          <cell r="B10">
            <v>5099</v>
          </cell>
          <cell r="C10">
            <v>21</v>
          </cell>
          <cell r="D10">
            <v>21.25</v>
          </cell>
          <cell r="E10">
            <v>19.333333333333332</v>
          </cell>
          <cell r="F10" t="str">
            <v>ISRAEL</v>
          </cell>
          <cell r="G10">
            <v>19</v>
          </cell>
          <cell r="H10">
            <v>8</v>
          </cell>
          <cell r="I10">
            <v>1.9166666666666679</v>
          </cell>
          <cell r="J10">
            <v>21</v>
          </cell>
          <cell r="K10"/>
        </row>
        <row r="11">
          <cell r="A11" t="str">
            <v>ASPROPYRGOS, GREECE</v>
          </cell>
          <cell r="B11">
            <v>4583</v>
          </cell>
          <cell r="C11">
            <v>19</v>
          </cell>
          <cell r="D11">
            <v>19.083333333333332</v>
          </cell>
          <cell r="E11">
            <v>17.375</v>
          </cell>
          <cell r="F11" t="str">
            <v>GREECE</v>
          </cell>
          <cell r="G11">
            <v>17</v>
          </cell>
          <cell r="H11">
            <v>9</v>
          </cell>
          <cell r="I11">
            <v>1.7083333333333321</v>
          </cell>
          <cell r="J11">
            <v>19</v>
          </cell>
          <cell r="K11"/>
        </row>
        <row r="12">
          <cell r="A12" t="str">
            <v>BANANA, CONGO</v>
          </cell>
          <cell r="B12">
            <v>929</v>
          </cell>
          <cell r="C12">
            <v>4</v>
          </cell>
          <cell r="D12">
            <v>3.875</v>
          </cell>
          <cell r="E12">
            <v>3.5</v>
          </cell>
          <cell r="F12" t="str">
            <v>CONGO</v>
          </cell>
          <cell r="G12">
            <v>3</v>
          </cell>
          <cell r="H12">
            <v>12</v>
          </cell>
          <cell r="I12">
            <v>0.375</v>
          </cell>
          <cell r="J12">
            <v>4</v>
          </cell>
          <cell r="K12"/>
        </row>
        <row r="13">
          <cell r="A13" t="str">
            <v>BARCELONA, SPAIN</v>
          </cell>
          <cell r="B13">
            <v>3609</v>
          </cell>
          <cell r="C13">
            <v>15</v>
          </cell>
          <cell r="D13">
            <v>15.041666666666666</v>
          </cell>
          <cell r="E13">
            <v>13.666666666666666</v>
          </cell>
          <cell r="F13" t="str">
            <v>SPAIN</v>
          </cell>
          <cell r="G13">
            <v>13</v>
          </cell>
          <cell r="H13">
            <v>16</v>
          </cell>
          <cell r="I13">
            <v>1.375</v>
          </cell>
          <cell r="J13">
            <v>15</v>
          </cell>
          <cell r="K13"/>
        </row>
        <row r="14">
          <cell r="A14" t="str">
            <v>BATON ROUGE, USA</v>
          </cell>
          <cell r="B14">
            <v>5866</v>
          </cell>
          <cell r="C14">
            <v>24</v>
          </cell>
          <cell r="D14">
            <v>24.458333333333332</v>
          </cell>
          <cell r="E14">
            <v>22.208333333333332</v>
          </cell>
          <cell r="F14" t="str">
            <v>USA</v>
          </cell>
          <cell r="G14">
            <v>22</v>
          </cell>
          <cell r="H14">
            <v>5</v>
          </cell>
          <cell r="I14">
            <v>2.25</v>
          </cell>
          <cell r="J14">
            <v>24</v>
          </cell>
          <cell r="K14"/>
        </row>
        <row r="15">
          <cell r="A15" t="str">
            <v>BAYPORT, USA</v>
          </cell>
          <cell r="B15">
            <v>5952</v>
          </cell>
          <cell r="C15">
            <v>25</v>
          </cell>
          <cell r="D15">
            <v>24.791666666666668</v>
          </cell>
          <cell r="E15">
            <v>22.541666666666668</v>
          </cell>
          <cell r="F15" t="str">
            <v>USA</v>
          </cell>
          <cell r="G15">
            <v>22</v>
          </cell>
          <cell r="H15">
            <v>13</v>
          </cell>
          <cell r="I15">
            <v>2.25</v>
          </cell>
          <cell r="J15">
            <v>25</v>
          </cell>
          <cell r="K15"/>
        </row>
        <row r="16">
          <cell r="A16" t="str">
            <v>BEAUMONT, USA</v>
          </cell>
          <cell r="B16">
            <v>5909</v>
          </cell>
          <cell r="C16">
            <v>25</v>
          </cell>
          <cell r="D16">
            <v>24.625</v>
          </cell>
          <cell r="E16">
            <v>22.375</v>
          </cell>
          <cell r="F16" t="str">
            <v>USA</v>
          </cell>
          <cell r="G16">
            <v>22</v>
          </cell>
          <cell r="H16">
            <v>9</v>
          </cell>
          <cell r="I16">
            <v>2.25</v>
          </cell>
          <cell r="J16">
            <v>25</v>
          </cell>
          <cell r="K16"/>
        </row>
        <row r="17">
          <cell r="A17" t="str">
            <v>BEIRA, MOZAMBIQUE</v>
          </cell>
          <cell r="B17">
            <v>4047</v>
          </cell>
          <cell r="C17">
            <v>17</v>
          </cell>
          <cell r="D17">
            <v>16.875</v>
          </cell>
          <cell r="E17">
            <v>15.333333333333334</v>
          </cell>
          <cell r="F17" t="str">
            <v>MOZAMBIQUE</v>
          </cell>
          <cell r="G17">
            <v>15</v>
          </cell>
          <cell r="H17">
            <v>8</v>
          </cell>
          <cell r="I17">
            <v>1.5416666666666661</v>
          </cell>
          <cell r="J17">
            <v>17</v>
          </cell>
          <cell r="K17"/>
        </row>
        <row r="18">
          <cell r="A18" t="str">
            <v>BELLE CHASSE, USA</v>
          </cell>
          <cell r="B18">
            <v>5754</v>
          </cell>
          <cell r="C18">
            <v>24</v>
          </cell>
          <cell r="D18">
            <v>23.958333333333332</v>
          </cell>
          <cell r="E18">
            <v>21.791666666666668</v>
          </cell>
          <cell r="F18" t="str">
            <v>USA</v>
          </cell>
          <cell r="G18">
            <v>21</v>
          </cell>
          <cell r="H18">
            <v>19</v>
          </cell>
          <cell r="I18">
            <v>2.1666666666666643</v>
          </cell>
          <cell r="J18">
            <v>24</v>
          </cell>
          <cell r="K18"/>
        </row>
        <row r="19">
          <cell r="A19" t="str">
            <v>BOURGAS, BULGARIA</v>
          </cell>
          <cell r="B19">
            <v>5020</v>
          </cell>
          <cell r="C19">
            <v>21</v>
          </cell>
          <cell r="D19">
            <v>20.916666666666668</v>
          </cell>
          <cell r="E19">
            <v>19</v>
          </cell>
          <cell r="F19" t="str">
            <v>BULGARIA</v>
          </cell>
          <cell r="G19">
            <v>19</v>
          </cell>
          <cell r="H19">
            <v>0</v>
          </cell>
          <cell r="I19">
            <v>1.9166666666666679</v>
          </cell>
          <cell r="J19">
            <v>21</v>
          </cell>
          <cell r="K19"/>
        </row>
        <row r="20">
          <cell r="A20" t="str">
            <v>BROFJORDEN, SWEDEN</v>
          </cell>
          <cell r="B20">
            <v>4606</v>
          </cell>
          <cell r="C20">
            <v>19</v>
          </cell>
          <cell r="D20">
            <v>19.208333333333332</v>
          </cell>
          <cell r="E20">
            <v>17.458333333333332</v>
          </cell>
          <cell r="F20" t="str">
            <v>SWEDEN</v>
          </cell>
          <cell r="G20">
            <v>17</v>
          </cell>
          <cell r="H20">
            <v>11</v>
          </cell>
          <cell r="I20">
            <v>1.75</v>
          </cell>
          <cell r="J20">
            <v>19</v>
          </cell>
          <cell r="K20"/>
        </row>
        <row r="21">
          <cell r="A21" t="str">
            <v>BUSAN, KOREA</v>
          </cell>
          <cell r="B21">
            <v>10523</v>
          </cell>
          <cell r="C21">
            <v>44</v>
          </cell>
          <cell r="D21">
            <v>43.833333333333336</v>
          </cell>
          <cell r="E21">
            <v>39.875</v>
          </cell>
          <cell r="F21" t="str">
            <v>KOREA</v>
          </cell>
          <cell r="G21">
            <v>39</v>
          </cell>
          <cell r="H21">
            <v>21</v>
          </cell>
          <cell r="I21">
            <v>3.9583333333333357</v>
          </cell>
          <cell r="J21">
            <v>44</v>
          </cell>
          <cell r="K21"/>
        </row>
        <row r="22">
          <cell r="A22" t="str">
            <v>CAP LIMBOH, CAMEROUN</v>
          </cell>
          <cell r="B22">
            <v>399</v>
          </cell>
          <cell r="C22">
            <v>2</v>
          </cell>
          <cell r="D22">
            <v>1.6666666666666665</v>
          </cell>
          <cell r="E22">
            <v>1.5</v>
          </cell>
          <cell r="F22" t="str">
            <v>CAMEROUN</v>
          </cell>
          <cell r="G22">
            <v>1</v>
          </cell>
          <cell r="H22">
            <v>12</v>
          </cell>
          <cell r="I22">
            <v>0.16666666666666652</v>
          </cell>
          <cell r="J22">
            <v>2</v>
          </cell>
          <cell r="K22"/>
        </row>
        <row r="23">
          <cell r="A23" t="str">
            <v>CAPE TOWN, SOUTH AFRICA</v>
          </cell>
          <cell r="B23">
            <v>2566</v>
          </cell>
          <cell r="C23">
            <v>11</v>
          </cell>
          <cell r="D23">
            <v>10.7083333333333</v>
          </cell>
          <cell r="E23">
            <v>9.7083333333333339</v>
          </cell>
          <cell r="F23" t="str">
            <v>SOUTH AFRICA</v>
          </cell>
          <cell r="G23">
            <v>9</v>
          </cell>
          <cell r="H23">
            <v>17</v>
          </cell>
          <cell r="I23">
            <v>0.99999999999996625</v>
          </cell>
          <cell r="J23">
            <v>11</v>
          </cell>
          <cell r="K23"/>
        </row>
        <row r="24">
          <cell r="A24" t="str">
            <v>cartagena, Colombia</v>
          </cell>
          <cell r="B24">
            <v>4798</v>
          </cell>
          <cell r="C24">
            <v>20</v>
          </cell>
          <cell r="D24">
            <v>20</v>
          </cell>
          <cell r="E24">
            <v>18.166666666666668</v>
          </cell>
          <cell r="F24" t="str">
            <v>Colombia</v>
          </cell>
          <cell r="G24">
            <v>18</v>
          </cell>
          <cell r="H24">
            <v>4</v>
          </cell>
          <cell r="I24">
            <v>1.8333333333333321</v>
          </cell>
          <cell r="J24">
            <v>20</v>
          </cell>
          <cell r="K24"/>
        </row>
        <row r="25">
          <cell r="A25" t="str">
            <v>CHARLOTTE AMALIE, VI USA</v>
          </cell>
          <cell r="B25">
            <v>4146</v>
          </cell>
          <cell r="C25">
            <v>17</v>
          </cell>
          <cell r="D25">
            <v>17.291666666666668</v>
          </cell>
          <cell r="E25">
            <v>15.708333333333334</v>
          </cell>
          <cell r="F25" t="str">
            <v>USA</v>
          </cell>
          <cell r="G25">
            <v>15</v>
          </cell>
          <cell r="H25">
            <v>17</v>
          </cell>
          <cell r="I25">
            <v>1.5833333333333339</v>
          </cell>
          <cell r="J25">
            <v>0</v>
          </cell>
          <cell r="K25"/>
        </row>
        <row r="26">
          <cell r="A26" t="str">
            <v>CHELSEA, USA</v>
          </cell>
          <cell r="B26">
            <v>4765</v>
          </cell>
          <cell r="C26">
            <v>20</v>
          </cell>
          <cell r="D26">
            <v>19.875</v>
          </cell>
          <cell r="E26">
            <v>18.041666666666668</v>
          </cell>
          <cell r="F26" t="str">
            <v>USA</v>
          </cell>
          <cell r="G26">
            <v>18</v>
          </cell>
          <cell r="H26">
            <v>1</v>
          </cell>
          <cell r="I26">
            <v>1.8333333333333321</v>
          </cell>
          <cell r="J26">
            <v>20</v>
          </cell>
          <cell r="K26"/>
        </row>
        <row r="27">
          <cell r="A27" t="str">
            <v>CHINA BAY, SRI LANKA</v>
          </cell>
          <cell r="B27">
            <v>7120</v>
          </cell>
          <cell r="C27">
            <v>30</v>
          </cell>
          <cell r="D27">
            <v>29.6666666666667</v>
          </cell>
          <cell r="E27">
            <v>29.666666666666668</v>
          </cell>
          <cell r="F27" t="str">
            <v>SRI LANKA</v>
          </cell>
          <cell r="G27">
            <v>29</v>
          </cell>
          <cell r="H27">
            <v>16</v>
          </cell>
          <cell r="I27">
            <v>3.1974423109204508E-14</v>
          </cell>
          <cell r="J27">
            <v>30</v>
          </cell>
          <cell r="K27"/>
        </row>
        <row r="28">
          <cell r="A28" t="str">
            <v>CIENFUEGOS, CUBA</v>
          </cell>
          <cell r="B28">
            <v>5090</v>
          </cell>
          <cell r="C28">
            <v>21</v>
          </cell>
          <cell r="D28">
            <v>21.208333333333332</v>
          </cell>
          <cell r="E28">
            <v>19.291666666666668</v>
          </cell>
          <cell r="F28" t="str">
            <v>CUBA</v>
          </cell>
          <cell r="G28">
            <v>19</v>
          </cell>
          <cell r="H28">
            <v>7</v>
          </cell>
          <cell r="I28">
            <v>1.9166666666666643</v>
          </cell>
          <cell r="J28">
            <v>21</v>
          </cell>
          <cell r="K28"/>
        </row>
        <row r="29">
          <cell r="A29" t="str">
            <v>CLIFTON POINT, BAHAMAS</v>
          </cell>
          <cell r="B29">
            <v>4894</v>
          </cell>
          <cell r="C29">
            <v>20</v>
          </cell>
          <cell r="D29">
            <v>20.375</v>
          </cell>
          <cell r="E29">
            <v>18.541666666666668</v>
          </cell>
          <cell r="F29" t="str">
            <v>BAHAMAS</v>
          </cell>
          <cell r="G29">
            <v>18</v>
          </cell>
          <cell r="H29">
            <v>13</v>
          </cell>
          <cell r="I29">
            <v>1.8333333333333321</v>
          </cell>
          <cell r="J29">
            <v>20</v>
          </cell>
          <cell r="K29"/>
        </row>
        <row r="30">
          <cell r="A30" t="str">
            <v>COLOMBO, SRI LANKA</v>
          </cell>
          <cell r="B30">
            <v>7120</v>
          </cell>
          <cell r="C30">
            <v>30</v>
          </cell>
          <cell r="D30">
            <v>29.6666666666667</v>
          </cell>
          <cell r="E30">
            <v>28.833333333333332</v>
          </cell>
          <cell r="F30" t="str">
            <v>SRI LANKA</v>
          </cell>
          <cell r="G30">
            <v>28</v>
          </cell>
          <cell r="H30">
            <v>20</v>
          </cell>
          <cell r="I30">
            <v>0.83333333333336768</v>
          </cell>
          <cell r="J30">
            <v>30</v>
          </cell>
          <cell r="K30"/>
        </row>
        <row r="31">
          <cell r="A31" t="str">
            <v>CONSTANTZA, ROMANIA</v>
          </cell>
          <cell r="B31">
            <v>5090</v>
          </cell>
          <cell r="C31">
            <v>21</v>
          </cell>
          <cell r="D31">
            <v>21.208333333333332</v>
          </cell>
          <cell r="E31">
            <v>19.291666666666668</v>
          </cell>
          <cell r="F31" t="str">
            <v>ROMANIA</v>
          </cell>
          <cell r="G31">
            <v>19</v>
          </cell>
          <cell r="H31">
            <v>7</v>
          </cell>
          <cell r="I31">
            <v>1.9166666666666643</v>
          </cell>
          <cell r="J31">
            <v>21</v>
          </cell>
          <cell r="K31"/>
        </row>
        <row r="32">
          <cell r="A32" t="str">
            <v>CORPUS CHRISTI, USA</v>
          </cell>
          <cell r="B32">
            <v>6006</v>
          </cell>
          <cell r="C32">
            <v>25</v>
          </cell>
          <cell r="D32">
            <v>25.041666666666668</v>
          </cell>
          <cell r="E32">
            <v>22.75</v>
          </cell>
          <cell r="F32" t="str">
            <v>USA</v>
          </cell>
          <cell r="G32">
            <v>22</v>
          </cell>
          <cell r="H32">
            <v>18</v>
          </cell>
          <cell r="I32">
            <v>2.2916666666666679</v>
          </cell>
          <cell r="J32">
            <v>25</v>
          </cell>
          <cell r="K32"/>
        </row>
        <row r="33">
          <cell r="A33" t="str">
            <v>COTONOU, REPUBLIC OF BENIN</v>
          </cell>
          <cell r="B33">
            <v>62</v>
          </cell>
          <cell r="C33">
            <v>0</v>
          </cell>
          <cell r="D33">
            <v>0.25</v>
          </cell>
          <cell r="E33">
            <v>0.25</v>
          </cell>
          <cell r="F33" t="str">
            <v>REPUBLIC OF BENIN</v>
          </cell>
          <cell r="G33"/>
          <cell r="H33">
            <v>6</v>
          </cell>
          <cell r="I33">
            <v>0</v>
          </cell>
          <cell r="J33">
            <v>0</v>
          </cell>
          <cell r="K33"/>
        </row>
        <row r="34">
          <cell r="A34" t="str">
            <v>DEER PARK, USA</v>
          </cell>
          <cell r="B34">
            <v>5947</v>
          </cell>
          <cell r="C34">
            <v>25</v>
          </cell>
          <cell r="D34">
            <v>24.791666666666668</v>
          </cell>
          <cell r="E34">
            <v>22.541666666666668</v>
          </cell>
          <cell r="F34" t="str">
            <v>USA</v>
          </cell>
          <cell r="G34">
            <v>22</v>
          </cell>
          <cell r="H34">
            <v>13</v>
          </cell>
          <cell r="I34">
            <v>2.25</v>
          </cell>
          <cell r="J34">
            <v>25</v>
          </cell>
          <cell r="K34"/>
        </row>
        <row r="35">
          <cell r="A35" t="str">
            <v>DONGES, FRANCE</v>
          </cell>
          <cell r="B35">
            <v>3771</v>
          </cell>
          <cell r="C35">
            <v>16</v>
          </cell>
          <cell r="D35">
            <v>15.708333333333334</v>
          </cell>
          <cell r="E35">
            <v>14.291666666666666</v>
          </cell>
          <cell r="F35" t="str">
            <v>FRANCE</v>
          </cell>
          <cell r="G35">
            <v>14</v>
          </cell>
          <cell r="H35">
            <v>7</v>
          </cell>
          <cell r="I35">
            <v>1.4166666666666679</v>
          </cell>
          <cell r="J35">
            <v>16</v>
          </cell>
          <cell r="K35"/>
        </row>
        <row r="36">
          <cell r="A36" t="str">
            <v>DUBAI, UAE</v>
          </cell>
          <cell r="B36">
            <v>7309</v>
          </cell>
          <cell r="C36">
            <v>30</v>
          </cell>
          <cell r="D36">
            <v>30.4166666666667</v>
          </cell>
          <cell r="E36">
            <v>27.666666666666668</v>
          </cell>
          <cell r="F36" t="str">
            <v>UAE</v>
          </cell>
          <cell r="G36">
            <v>27</v>
          </cell>
          <cell r="H36">
            <v>16</v>
          </cell>
          <cell r="I36">
            <v>2.750000000000032</v>
          </cell>
          <cell r="J36">
            <v>30</v>
          </cell>
          <cell r="K36"/>
        </row>
        <row r="37">
          <cell r="A37" t="str">
            <v>EL DEKHEILA, EGYPT</v>
          </cell>
          <cell r="B37">
            <v>4892</v>
          </cell>
          <cell r="C37">
            <v>20</v>
          </cell>
          <cell r="D37">
            <v>20.375</v>
          </cell>
          <cell r="E37">
            <v>18.541666666666668</v>
          </cell>
          <cell r="F37" t="str">
            <v>EGYPT</v>
          </cell>
          <cell r="G37">
            <v>18</v>
          </cell>
          <cell r="H37">
            <v>13</v>
          </cell>
          <cell r="I37">
            <v>1.8333333333333321</v>
          </cell>
          <cell r="J37">
            <v>20</v>
          </cell>
          <cell r="K37"/>
        </row>
        <row r="38">
          <cell r="A38" t="str">
            <v>EMMASTAD, CURACAO</v>
          </cell>
          <cell r="B38">
            <v>4349</v>
          </cell>
          <cell r="C38">
            <v>18</v>
          </cell>
          <cell r="D38">
            <v>18.125</v>
          </cell>
          <cell r="E38">
            <v>16.458333333333332</v>
          </cell>
          <cell r="F38" t="str">
            <v>CURACAO</v>
          </cell>
          <cell r="G38">
            <v>16</v>
          </cell>
          <cell r="H38">
            <v>11</v>
          </cell>
          <cell r="I38">
            <v>1.6666666666666679</v>
          </cell>
          <cell r="J38">
            <v>18</v>
          </cell>
          <cell r="K38"/>
        </row>
        <row r="39">
          <cell r="A39" t="str">
            <v>FAWLEY, UK</v>
          </cell>
          <cell r="B39">
            <v>3947</v>
          </cell>
          <cell r="C39">
            <v>16</v>
          </cell>
          <cell r="D39">
            <v>16.458333333333332</v>
          </cell>
          <cell r="E39">
            <v>14.958333333333334</v>
          </cell>
          <cell r="F39" t="str">
            <v>UK</v>
          </cell>
          <cell r="G39">
            <v>14</v>
          </cell>
          <cell r="H39">
            <v>23</v>
          </cell>
          <cell r="I39">
            <v>1.4999999999999982</v>
          </cell>
          <cell r="J39">
            <v>16</v>
          </cell>
          <cell r="K39"/>
        </row>
        <row r="40">
          <cell r="A40" t="str">
            <v>FREEPORT, BAHAMAS</v>
          </cell>
          <cell r="B40">
            <v>4968</v>
          </cell>
          <cell r="C40">
            <v>21</v>
          </cell>
          <cell r="D40">
            <v>20.708333333333332</v>
          </cell>
          <cell r="E40">
            <v>18.833333333333332</v>
          </cell>
          <cell r="F40" t="str">
            <v>BAHAMAS</v>
          </cell>
          <cell r="G40">
            <v>18</v>
          </cell>
          <cell r="H40">
            <v>20</v>
          </cell>
          <cell r="I40">
            <v>1.875</v>
          </cell>
          <cell r="J40">
            <v>21</v>
          </cell>
          <cell r="K40"/>
        </row>
        <row r="41">
          <cell r="A41" t="str">
            <v>FREETOWN, SIERRA LEONE</v>
          </cell>
          <cell r="B41">
            <v>1159</v>
          </cell>
          <cell r="C41">
            <v>5</v>
          </cell>
          <cell r="D41">
            <v>4.833333333333333</v>
          </cell>
          <cell r="E41">
            <v>4.375</v>
          </cell>
          <cell r="F41" t="str">
            <v>SIERRA LEONE</v>
          </cell>
          <cell r="G41">
            <v>4</v>
          </cell>
          <cell r="H41">
            <v>9</v>
          </cell>
          <cell r="I41">
            <v>0.45833333333333304</v>
          </cell>
          <cell r="J41">
            <v>5</v>
          </cell>
          <cell r="K41"/>
        </row>
        <row r="42">
          <cell r="A42" t="str">
            <v>FUJAIRAH, UAE</v>
          </cell>
          <cell r="B42">
            <v>7474</v>
          </cell>
          <cell r="C42">
            <v>31</v>
          </cell>
          <cell r="D42">
            <v>31.125</v>
          </cell>
          <cell r="E42">
            <v>28.291666666666668</v>
          </cell>
          <cell r="F42" t="str">
            <v>UAE</v>
          </cell>
          <cell r="G42">
            <v>28</v>
          </cell>
          <cell r="H42">
            <v>7</v>
          </cell>
          <cell r="I42">
            <v>2.8333333333333321</v>
          </cell>
          <cell r="J42">
            <v>31</v>
          </cell>
          <cell r="K42"/>
        </row>
        <row r="43">
          <cell r="A43" t="str">
            <v>GALENA PARK, USA</v>
          </cell>
          <cell r="B43">
            <v>5947</v>
          </cell>
          <cell r="C43">
            <v>25</v>
          </cell>
          <cell r="D43">
            <v>24.791666666666668</v>
          </cell>
          <cell r="E43">
            <v>22.541666666666668</v>
          </cell>
          <cell r="F43" t="str">
            <v>USA</v>
          </cell>
          <cell r="G43">
            <v>22</v>
          </cell>
          <cell r="H43">
            <v>13</v>
          </cell>
          <cell r="I43">
            <v>2.25</v>
          </cell>
          <cell r="J43">
            <v>25</v>
          </cell>
          <cell r="K43"/>
        </row>
        <row r="44">
          <cell r="A44" t="str">
            <v>GARYVILLE LA, USA</v>
          </cell>
          <cell r="B44">
            <v>7984</v>
          </cell>
          <cell r="C44">
            <v>31</v>
          </cell>
          <cell r="D44">
            <v>33.25</v>
          </cell>
          <cell r="E44">
            <v>30.25</v>
          </cell>
          <cell r="F44" t="str">
            <v>USA</v>
          </cell>
          <cell r="G44">
            <v>30</v>
          </cell>
          <cell r="H44">
            <v>6</v>
          </cell>
          <cell r="I44">
            <v>3</v>
          </cell>
          <cell r="J44">
            <v>31</v>
          </cell>
          <cell r="K44"/>
        </row>
        <row r="45">
          <cell r="A45" t="str">
            <v>GELA, ITALY</v>
          </cell>
          <cell r="B45">
            <v>4042</v>
          </cell>
          <cell r="C45">
            <v>17</v>
          </cell>
          <cell r="D45">
            <v>16.833333333333332</v>
          </cell>
          <cell r="E45">
            <v>15.291666666666666</v>
          </cell>
          <cell r="F45" t="str">
            <v>ITALY</v>
          </cell>
          <cell r="G45">
            <v>15</v>
          </cell>
          <cell r="H45">
            <v>7</v>
          </cell>
          <cell r="I45">
            <v>1.5416666666666661</v>
          </cell>
          <cell r="J45">
            <v>17</v>
          </cell>
          <cell r="K45"/>
        </row>
        <row r="46">
          <cell r="A46" t="str">
            <v>GENOA, ITALY</v>
          </cell>
          <cell r="B46">
            <v>3941</v>
          </cell>
          <cell r="C46">
            <v>16</v>
          </cell>
          <cell r="D46">
            <v>16.416666666666668</v>
          </cell>
          <cell r="E46">
            <v>14.916666666666666</v>
          </cell>
          <cell r="F46" t="str">
            <v>ITALY</v>
          </cell>
          <cell r="G46">
            <v>14</v>
          </cell>
          <cell r="H46">
            <v>22</v>
          </cell>
          <cell r="I46">
            <v>1.5000000000000018</v>
          </cell>
          <cell r="J46">
            <v>16</v>
          </cell>
          <cell r="K46"/>
        </row>
        <row r="47">
          <cell r="A47" t="str">
            <v>GHENT, BELGIUM</v>
          </cell>
          <cell r="B47">
            <v>4156</v>
          </cell>
          <cell r="C47">
            <v>17</v>
          </cell>
          <cell r="D47">
            <v>17.333333333333332</v>
          </cell>
          <cell r="E47">
            <v>15.75</v>
          </cell>
          <cell r="F47" t="str">
            <v>BELGIUM</v>
          </cell>
          <cell r="G47">
            <v>15</v>
          </cell>
          <cell r="H47">
            <v>18</v>
          </cell>
          <cell r="I47">
            <v>1.5833333333333321</v>
          </cell>
          <cell r="J47">
            <v>17</v>
          </cell>
          <cell r="K47"/>
        </row>
        <row r="48">
          <cell r="A48" t="str">
            <v>GIBRALTAR</v>
          </cell>
          <cell r="B48">
            <v>3098</v>
          </cell>
          <cell r="C48">
            <v>13</v>
          </cell>
          <cell r="D48">
            <v>12.916666666666666</v>
          </cell>
          <cell r="E48">
            <v>11.75</v>
          </cell>
          <cell r="F48" t="str">
            <v>GIBRALTAR</v>
          </cell>
          <cell r="G48">
            <v>11</v>
          </cell>
          <cell r="H48">
            <v>18</v>
          </cell>
          <cell r="I48">
            <v>1.1666666666666661</v>
          </cell>
          <cell r="J48">
            <v>13</v>
          </cell>
          <cell r="K48"/>
        </row>
        <row r="49">
          <cell r="A49" t="str">
            <v>GOTHENBURG, SWEDEN</v>
          </cell>
          <cell r="B49">
            <v>4615</v>
          </cell>
          <cell r="C49">
            <v>19</v>
          </cell>
          <cell r="D49">
            <v>19.25</v>
          </cell>
          <cell r="E49">
            <v>17.5</v>
          </cell>
          <cell r="F49" t="str">
            <v>SWEDEN</v>
          </cell>
          <cell r="G49">
            <v>17</v>
          </cell>
          <cell r="H49">
            <v>12</v>
          </cell>
          <cell r="I49">
            <v>1.75</v>
          </cell>
          <cell r="J49">
            <v>19</v>
          </cell>
          <cell r="K49"/>
        </row>
        <row r="50">
          <cell r="A50" t="str">
            <v>GULFPORT, USA</v>
          </cell>
          <cell r="B50">
            <v>5696</v>
          </cell>
          <cell r="C50">
            <v>24</v>
          </cell>
          <cell r="D50">
            <v>23.75</v>
          </cell>
          <cell r="E50">
            <v>21.583333333333332</v>
          </cell>
          <cell r="F50" t="str">
            <v>USA</v>
          </cell>
          <cell r="G50">
            <v>21</v>
          </cell>
          <cell r="H50">
            <v>14</v>
          </cell>
          <cell r="I50">
            <v>2.1666666666666679</v>
          </cell>
          <cell r="J50">
            <v>24</v>
          </cell>
          <cell r="K50"/>
        </row>
        <row r="51">
          <cell r="A51" t="str">
            <v>HAVANA CITY, CUBA</v>
          </cell>
          <cell r="B51">
            <v>5167</v>
          </cell>
          <cell r="C51">
            <v>22</v>
          </cell>
          <cell r="D51">
            <v>21.541666666666668</v>
          </cell>
          <cell r="E51">
            <v>19.583333333333332</v>
          </cell>
          <cell r="F51" t="str">
            <v>CUBA</v>
          </cell>
          <cell r="G51">
            <v>19</v>
          </cell>
          <cell r="H51">
            <v>14</v>
          </cell>
          <cell r="I51">
            <v>1.9583333333333357</v>
          </cell>
          <cell r="J51">
            <v>22</v>
          </cell>
          <cell r="K51"/>
        </row>
        <row r="52">
          <cell r="A52" t="str">
            <v>HONG KONG</v>
          </cell>
          <cell r="B52">
            <v>9472</v>
          </cell>
          <cell r="C52">
            <v>31</v>
          </cell>
          <cell r="D52">
            <v>39.458333333333336</v>
          </cell>
          <cell r="E52">
            <v>35.875</v>
          </cell>
          <cell r="F52" t="str">
            <v>HONG KONG</v>
          </cell>
          <cell r="G52">
            <v>35</v>
          </cell>
          <cell r="H52">
            <v>21</v>
          </cell>
          <cell r="I52">
            <v>3.5833333333333357</v>
          </cell>
          <cell r="J52">
            <v>31</v>
          </cell>
          <cell r="K52"/>
        </row>
        <row r="53">
          <cell r="A53" t="str">
            <v>HOUSTON, USA</v>
          </cell>
          <cell r="B53">
            <v>5952</v>
          </cell>
          <cell r="C53">
            <v>25</v>
          </cell>
          <cell r="D53">
            <v>24.791666666666668</v>
          </cell>
          <cell r="E53">
            <v>22.541666666666668</v>
          </cell>
          <cell r="F53" t="str">
            <v>USA</v>
          </cell>
          <cell r="G53">
            <v>22</v>
          </cell>
          <cell r="H53">
            <v>13</v>
          </cell>
          <cell r="I53">
            <v>2.25</v>
          </cell>
          <cell r="J53">
            <v>25</v>
          </cell>
          <cell r="K53"/>
        </row>
        <row r="54">
          <cell r="A54" t="str">
            <v>HUELVA, SPAIN</v>
          </cell>
          <cell r="B54">
            <v>3111</v>
          </cell>
          <cell r="C54">
            <v>13</v>
          </cell>
          <cell r="D54">
            <v>12.958333333333334</v>
          </cell>
          <cell r="E54">
            <v>11.791666666666666</v>
          </cell>
          <cell r="F54" t="str">
            <v>SPAIN</v>
          </cell>
          <cell r="G54">
            <v>11</v>
          </cell>
          <cell r="H54">
            <v>19</v>
          </cell>
          <cell r="I54">
            <v>1.1666666666666679</v>
          </cell>
          <cell r="J54">
            <v>13</v>
          </cell>
          <cell r="K54"/>
        </row>
        <row r="55">
          <cell r="A55" t="str">
            <v>IMMINGHAM, UK</v>
          </cell>
          <cell r="B55">
            <v>4236</v>
          </cell>
          <cell r="C55">
            <v>18</v>
          </cell>
          <cell r="D55">
            <v>17.666666666666668</v>
          </cell>
          <cell r="E55">
            <v>16.041666666666668</v>
          </cell>
          <cell r="F55" t="str">
            <v>UK</v>
          </cell>
          <cell r="G55">
            <v>16</v>
          </cell>
          <cell r="H55">
            <v>1</v>
          </cell>
          <cell r="I55">
            <v>1.625</v>
          </cell>
          <cell r="J55">
            <v>18</v>
          </cell>
          <cell r="K55"/>
        </row>
        <row r="56">
          <cell r="A56" t="str">
            <v>INCHON, KOREA</v>
          </cell>
          <cell r="B56">
            <v>10572</v>
          </cell>
          <cell r="C56">
            <v>31</v>
          </cell>
          <cell r="D56">
            <v>44.041666666666664</v>
          </cell>
          <cell r="E56">
            <v>40.041666666666664</v>
          </cell>
          <cell r="F56" t="str">
            <v>KOREA</v>
          </cell>
          <cell r="G56">
            <v>40</v>
          </cell>
          <cell r="H56">
            <v>1</v>
          </cell>
          <cell r="I56">
            <v>4</v>
          </cell>
          <cell r="J56">
            <v>31</v>
          </cell>
          <cell r="K56"/>
        </row>
        <row r="57">
          <cell r="A57" t="str">
            <v>JEBEL ALI, UAE</v>
          </cell>
          <cell r="B57">
            <v>7474</v>
          </cell>
          <cell r="C57">
            <v>31</v>
          </cell>
          <cell r="D57">
            <v>31.125</v>
          </cell>
          <cell r="E57">
            <v>28.291666666666668</v>
          </cell>
          <cell r="F57" t="str">
            <v>UAE</v>
          </cell>
          <cell r="G57">
            <v>28</v>
          </cell>
          <cell r="H57">
            <v>7</v>
          </cell>
          <cell r="I57">
            <v>2.8333333333333321</v>
          </cell>
          <cell r="J57">
            <v>31</v>
          </cell>
          <cell r="K57"/>
        </row>
        <row r="58">
          <cell r="A58" t="str">
            <v>YANBU, SAUDI ARABIA</v>
          </cell>
          <cell r="B58">
            <v>5554</v>
          </cell>
          <cell r="C58">
            <v>23</v>
          </cell>
          <cell r="D58">
            <v>23.125</v>
          </cell>
          <cell r="E58">
            <v>21.041666666666668</v>
          </cell>
          <cell r="F58" t="str">
            <v>SAUDI ARABIA</v>
          </cell>
          <cell r="G58">
            <v>21</v>
          </cell>
          <cell r="H58">
            <v>1</v>
          </cell>
          <cell r="I58">
            <v>2.0833333333333321</v>
          </cell>
          <cell r="J58">
            <v>23</v>
          </cell>
          <cell r="K58"/>
        </row>
        <row r="59">
          <cell r="A59" t="str">
            <v>KLAIPEDA, LITHUANIA</v>
          </cell>
          <cell r="B59">
            <v>5039</v>
          </cell>
          <cell r="C59">
            <v>21</v>
          </cell>
          <cell r="D59">
            <v>21</v>
          </cell>
          <cell r="E59">
            <v>19.083333333333332</v>
          </cell>
          <cell r="F59" t="str">
            <v>LITHUANIA</v>
          </cell>
          <cell r="G59">
            <v>19</v>
          </cell>
          <cell r="H59">
            <v>2</v>
          </cell>
          <cell r="I59">
            <v>1.9166666666666679</v>
          </cell>
          <cell r="J59">
            <v>21</v>
          </cell>
          <cell r="K59"/>
        </row>
        <row r="60">
          <cell r="A60" t="str">
            <v>LA SKHIRRA, TUNISIA</v>
          </cell>
          <cell r="B60">
            <v>4124</v>
          </cell>
          <cell r="C60">
            <v>17</v>
          </cell>
          <cell r="D60">
            <v>17.166666666666668</v>
          </cell>
          <cell r="E60">
            <v>15.625</v>
          </cell>
          <cell r="F60" t="str">
            <v>TUNISIA</v>
          </cell>
          <cell r="G60">
            <v>15</v>
          </cell>
          <cell r="H60">
            <v>15</v>
          </cell>
          <cell r="I60">
            <v>1.5416666666666679</v>
          </cell>
          <cell r="J60">
            <v>17</v>
          </cell>
          <cell r="K60"/>
        </row>
        <row r="61">
          <cell r="A61" t="str">
            <v>LAKE CHARLES LA, USA</v>
          </cell>
          <cell r="B61">
            <v>5889</v>
          </cell>
          <cell r="C61">
            <v>25</v>
          </cell>
          <cell r="D61">
            <v>24.541666666666668</v>
          </cell>
          <cell r="E61">
            <v>22.291666666666668</v>
          </cell>
          <cell r="F61" t="str">
            <v>USA</v>
          </cell>
          <cell r="G61">
            <v>22</v>
          </cell>
          <cell r="H61">
            <v>7</v>
          </cell>
          <cell r="I61">
            <v>2.25</v>
          </cell>
          <cell r="J61">
            <v>25</v>
          </cell>
          <cell r="K61"/>
        </row>
        <row r="62">
          <cell r="A62" t="str">
            <v>LAVERA, FRANCE</v>
          </cell>
          <cell r="B62">
            <v>3779</v>
          </cell>
          <cell r="C62">
            <v>16</v>
          </cell>
          <cell r="D62">
            <v>15.75</v>
          </cell>
          <cell r="E62">
            <v>14.333333333333334</v>
          </cell>
          <cell r="F62" t="str">
            <v>FRANCE</v>
          </cell>
          <cell r="G62">
            <v>14</v>
          </cell>
          <cell r="H62">
            <v>8</v>
          </cell>
          <cell r="I62">
            <v>1.4166666666666661</v>
          </cell>
          <cell r="J62">
            <v>16</v>
          </cell>
          <cell r="K62"/>
        </row>
        <row r="63">
          <cell r="A63" t="str">
            <v>LE HAVRE, FRANCE</v>
          </cell>
          <cell r="B63">
            <v>3966</v>
          </cell>
          <cell r="C63">
            <v>17</v>
          </cell>
          <cell r="D63">
            <v>16.541666666666668</v>
          </cell>
          <cell r="E63">
            <v>15.041666666666666</v>
          </cell>
          <cell r="F63" t="str">
            <v>FRANCE</v>
          </cell>
          <cell r="G63">
            <v>15</v>
          </cell>
          <cell r="H63">
            <v>1</v>
          </cell>
          <cell r="I63">
            <v>1.5000000000000018</v>
          </cell>
          <cell r="J63">
            <v>17</v>
          </cell>
          <cell r="K63"/>
        </row>
        <row r="64">
          <cell r="A64" t="str">
            <v>LIVORNO, ITALY</v>
          </cell>
          <cell r="B64">
            <v>3957</v>
          </cell>
          <cell r="C64">
            <v>17</v>
          </cell>
          <cell r="D64">
            <v>16.5</v>
          </cell>
          <cell r="E64">
            <v>15</v>
          </cell>
          <cell r="F64" t="str">
            <v>ITALY</v>
          </cell>
          <cell r="G64">
            <v>15</v>
          </cell>
          <cell r="H64">
            <v>0</v>
          </cell>
          <cell r="I64">
            <v>1.5</v>
          </cell>
          <cell r="J64">
            <v>17</v>
          </cell>
          <cell r="K64"/>
        </row>
        <row r="65">
          <cell r="A65" t="str">
            <v>MALTA</v>
          </cell>
          <cell r="B65">
            <v>4088</v>
          </cell>
          <cell r="C65">
            <v>17</v>
          </cell>
          <cell r="D65">
            <v>17.041666666666668</v>
          </cell>
          <cell r="E65">
            <v>15.5</v>
          </cell>
          <cell r="F65" t="str">
            <v>MALTA</v>
          </cell>
          <cell r="G65">
            <v>15</v>
          </cell>
          <cell r="H65">
            <v>12</v>
          </cell>
          <cell r="I65">
            <v>1.5416666666666679</v>
          </cell>
          <cell r="J65">
            <v>17</v>
          </cell>
          <cell r="K65"/>
        </row>
        <row r="66">
          <cell r="A66" t="str">
            <v>MAMONAL, COLOMBIA</v>
          </cell>
          <cell r="B66">
            <v>4794</v>
          </cell>
          <cell r="C66">
            <v>20</v>
          </cell>
          <cell r="D66">
            <v>19.958333333333332</v>
          </cell>
          <cell r="E66">
            <v>18.166666666666668</v>
          </cell>
          <cell r="F66" t="str">
            <v>COLOMBIA</v>
          </cell>
          <cell r="G66">
            <v>18</v>
          </cell>
          <cell r="H66">
            <v>4</v>
          </cell>
          <cell r="I66">
            <v>1.7916666666666643</v>
          </cell>
          <cell r="J66">
            <v>20</v>
          </cell>
          <cell r="K66"/>
        </row>
        <row r="67">
          <cell r="A67" t="str">
            <v>MILFORD HAVEN, UK</v>
          </cell>
          <cell r="B67">
            <v>3919</v>
          </cell>
          <cell r="C67">
            <v>16</v>
          </cell>
          <cell r="D67">
            <v>16.333333333333332</v>
          </cell>
          <cell r="E67">
            <v>14.833333333333334</v>
          </cell>
          <cell r="F67" t="str">
            <v>UK</v>
          </cell>
          <cell r="G67">
            <v>14</v>
          </cell>
          <cell r="H67">
            <v>20</v>
          </cell>
          <cell r="I67">
            <v>1.4999999999999982</v>
          </cell>
          <cell r="J67">
            <v>16</v>
          </cell>
          <cell r="K67"/>
        </row>
        <row r="68">
          <cell r="A68" t="str">
            <v>MOHAMMEDIA, MOROCCO</v>
          </cell>
          <cell r="B68">
            <v>2927</v>
          </cell>
          <cell r="C68">
            <v>12</v>
          </cell>
          <cell r="D68">
            <v>12.208333333333334</v>
          </cell>
          <cell r="E68">
            <v>11.083333333333334</v>
          </cell>
          <cell r="F68" t="str">
            <v>MOROCCO</v>
          </cell>
          <cell r="G68">
            <v>11</v>
          </cell>
          <cell r="H68">
            <v>2</v>
          </cell>
          <cell r="I68">
            <v>1.125</v>
          </cell>
          <cell r="J68">
            <v>12</v>
          </cell>
          <cell r="K68"/>
        </row>
        <row r="69">
          <cell r="A69" t="str">
            <v>MONGSTAD, NORWAY</v>
          </cell>
          <cell r="B69">
            <v>4622</v>
          </cell>
          <cell r="C69">
            <v>19</v>
          </cell>
          <cell r="D69">
            <v>19.25</v>
          </cell>
          <cell r="E69">
            <v>17.5</v>
          </cell>
          <cell r="F69" t="str">
            <v>NORWAY</v>
          </cell>
          <cell r="G69">
            <v>17</v>
          </cell>
          <cell r="H69">
            <v>12</v>
          </cell>
          <cell r="I69">
            <v>1.75</v>
          </cell>
          <cell r="J69">
            <v>19</v>
          </cell>
          <cell r="K69"/>
        </row>
        <row r="70">
          <cell r="A70" t="str">
            <v>MUMBAI, INDIA</v>
          </cell>
          <cell r="B70">
            <v>7154</v>
          </cell>
          <cell r="C70">
            <v>30</v>
          </cell>
          <cell r="D70">
            <v>29.791666666666668</v>
          </cell>
          <cell r="E70">
            <v>27.083333333333332</v>
          </cell>
          <cell r="F70" t="str">
            <v>INDIA</v>
          </cell>
          <cell r="G70">
            <v>27</v>
          </cell>
          <cell r="H70">
            <v>2</v>
          </cell>
          <cell r="I70">
            <v>2.7083333333333357</v>
          </cell>
          <cell r="J70">
            <v>30</v>
          </cell>
          <cell r="K70"/>
        </row>
        <row r="71">
          <cell r="A71" t="str">
            <v>SOHAR, OMAN</v>
          </cell>
          <cell r="B71"/>
          <cell r="C71">
            <v>31</v>
          </cell>
          <cell r="D71">
            <v>30.77</v>
          </cell>
          <cell r="E71">
            <v>26.541666666666668</v>
          </cell>
          <cell r="F71" t="str">
            <v>OMAN</v>
          </cell>
          <cell r="G71">
            <v>26</v>
          </cell>
          <cell r="H71">
            <v>13</v>
          </cell>
          <cell r="I71">
            <v>4.2283333333333317</v>
          </cell>
          <cell r="J71">
            <v>29</v>
          </cell>
          <cell r="K71"/>
        </row>
        <row r="72">
          <cell r="A72" t="str">
            <v>MUSCAT, OMAN</v>
          </cell>
          <cell r="B72"/>
          <cell r="C72">
            <v>29</v>
          </cell>
          <cell r="D72">
            <v>29.2</v>
          </cell>
          <cell r="E72">
            <v>26.541666666666668</v>
          </cell>
          <cell r="F72" t="str">
            <v>OMAN</v>
          </cell>
          <cell r="G72">
            <v>26</v>
          </cell>
          <cell r="H72">
            <v>13</v>
          </cell>
          <cell r="I72">
            <v>2.6583333333333314</v>
          </cell>
          <cell r="J72">
            <v>29</v>
          </cell>
          <cell r="K72"/>
        </row>
        <row r="73">
          <cell r="A73" t="str">
            <v>NASSAU, BAHAMAS</v>
          </cell>
          <cell r="B73">
            <v>4894</v>
          </cell>
          <cell r="C73">
            <v>20</v>
          </cell>
          <cell r="D73">
            <v>20.375</v>
          </cell>
          <cell r="E73">
            <v>18.541666666666668</v>
          </cell>
          <cell r="F73" t="str">
            <v>BAHAMAS</v>
          </cell>
          <cell r="G73">
            <v>18</v>
          </cell>
          <cell r="H73">
            <v>13</v>
          </cell>
          <cell r="I73">
            <v>1.8333333333333321</v>
          </cell>
          <cell r="J73">
            <v>20</v>
          </cell>
          <cell r="K73"/>
        </row>
        <row r="74">
          <cell r="A74" t="str">
            <v>NEW ORLEANS, USA</v>
          </cell>
          <cell r="B74">
            <v>5754</v>
          </cell>
          <cell r="C74">
            <v>24</v>
          </cell>
          <cell r="D74">
            <v>23.958333333333332</v>
          </cell>
          <cell r="E74">
            <v>21.791666666666668</v>
          </cell>
          <cell r="F74" t="str">
            <v>USA</v>
          </cell>
          <cell r="G74">
            <v>21</v>
          </cell>
          <cell r="H74">
            <v>19</v>
          </cell>
          <cell r="I74">
            <v>2.1666666666666643</v>
          </cell>
          <cell r="J74">
            <v>24</v>
          </cell>
          <cell r="K74"/>
        </row>
        <row r="75">
          <cell r="A75" t="str">
            <v>PALDISKI, ESTONIA</v>
          </cell>
          <cell r="B75">
            <v>5220</v>
          </cell>
          <cell r="C75">
            <v>22</v>
          </cell>
          <cell r="D75">
            <v>21.75</v>
          </cell>
          <cell r="E75">
            <v>19.791666666666668</v>
          </cell>
          <cell r="F75" t="str">
            <v>ESTONIA</v>
          </cell>
          <cell r="G75">
            <v>19</v>
          </cell>
          <cell r="H75">
            <v>19</v>
          </cell>
          <cell r="I75">
            <v>1.9583333333333321</v>
          </cell>
          <cell r="J75">
            <v>22</v>
          </cell>
          <cell r="K75"/>
        </row>
        <row r="76">
          <cell r="A76" t="str">
            <v>PASCAGOULA MS, USA</v>
          </cell>
          <cell r="B76">
            <v>5696</v>
          </cell>
          <cell r="C76">
            <v>24</v>
          </cell>
          <cell r="D76">
            <v>23.75</v>
          </cell>
          <cell r="E76">
            <v>21.583333333333332</v>
          </cell>
          <cell r="F76" t="str">
            <v>USA</v>
          </cell>
          <cell r="G76">
            <v>21</v>
          </cell>
          <cell r="H76">
            <v>14</v>
          </cell>
          <cell r="I76">
            <v>2.1666666666666679</v>
          </cell>
          <cell r="J76">
            <v>24</v>
          </cell>
          <cell r="K76"/>
        </row>
        <row r="77">
          <cell r="A77" t="str">
            <v>PENSACOLA MS, USA</v>
          </cell>
          <cell r="B77">
            <v>5644</v>
          </cell>
          <cell r="C77">
            <v>24</v>
          </cell>
          <cell r="D77">
            <v>23.5</v>
          </cell>
          <cell r="E77">
            <v>21.375</v>
          </cell>
          <cell r="F77" t="str">
            <v>USA</v>
          </cell>
          <cell r="G77">
            <v>21</v>
          </cell>
          <cell r="H77">
            <v>9</v>
          </cell>
          <cell r="I77">
            <v>2.125</v>
          </cell>
          <cell r="J77">
            <v>24</v>
          </cell>
          <cell r="K77"/>
        </row>
        <row r="78">
          <cell r="A78" t="str">
            <v>POHANG, KOREA</v>
          </cell>
          <cell r="B78">
            <v>10523</v>
          </cell>
          <cell r="C78">
            <v>44</v>
          </cell>
          <cell r="D78">
            <v>43.833333333333336</v>
          </cell>
          <cell r="E78">
            <v>39.875</v>
          </cell>
          <cell r="F78" t="str">
            <v>KOREA</v>
          </cell>
          <cell r="G78">
            <v>39</v>
          </cell>
          <cell r="H78">
            <v>21</v>
          </cell>
          <cell r="I78">
            <v>3.9583333333333357</v>
          </cell>
          <cell r="J78">
            <v>31</v>
          </cell>
          <cell r="K78"/>
        </row>
        <row r="79">
          <cell r="A79" t="str">
            <v>POINTE-NOIRE</v>
          </cell>
          <cell r="B79">
            <v>846</v>
          </cell>
          <cell r="C79">
            <v>4</v>
          </cell>
          <cell r="D79">
            <v>3.5416666666666701</v>
          </cell>
          <cell r="E79">
            <v>3.2083333333333335</v>
          </cell>
          <cell r="F79" t="str">
            <v>CONGO</v>
          </cell>
          <cell r="G79">
            <v>3</v>
          </cell>
          <cell r="H79">
            <v>5</v>
          </cell>
          <cell r="I79">
            <v>0.33333333333333659</v>
          </cell>
          <cell r="J79">
            <v>4</v>
          </cell>
          <cell r="K79"/>
        </row>
        <row r="80">
          <cell r="A80" t="str">
            <v>PORT ARTHUR, USA</v>
          </cell>
          <cell r="B80">
            <v>5884</v>
          </cell>
          <cell r="C80">
            <v>25</v>
          </cell>
          <cell r="D80">
            <v>24.5</v>
          </cell>
          <cell r="E80">
            <v>22.291666666666668</v>
          </cell>
          <cell r="F80" t="str">
            <v>USA</v>
          </cell>
          <cell r="G80">
            <v>22</v>
          </cell>
          <cell r="H80">
            <v>7</v>
          </cell>
          <cell r="I80">
            <v>2.2083333333333321</v>
          </cell>
          <cell r="J80">
            <v>25</v>
          </cell>
          <cell r="K80"/>
        </row>
        <row r="81">
          <cell r="A81" t="str">
            <v>PORT CANAVERAL FL, USA</v>
          </cell>
          <cell r="B81">
            <v>5076</v>
          </cell>
          <cell r="C81">
            <v>21</v>
          </cell>
          <cell r="D81">
            <v>21.166666666666668</v>
          </cell>
          <cell r="E81">
            <v>19.208333333333332</v>
          </cell>
          <cell r="F81" t="str">
            <v>USA</v>
          </cell>
          <cell r="G81">
            <v>19</v>
          </cell>
          <cell r="H81">
            <v>5</v>
          </cell>
          <cell r="I81">
            <v>1.9583333333333357</v>
          </cell>
          <cell r="J81">
            <v>21</v>
          </cell>
          <cell r="K81"/>
        </row>
        <row r="82">
          <cell r="A82" t="str">
            <v>PORT OF SPAIN, TRINIDAD</v>
          </cell>
          <cell r="B82">
            <v>3929</v>
          </cell>
          <cell r="C82">
            <v>16</v>
          </cell>
          <cell r="D82">
            <v>16.375</v>
          </cell>
          <cell r="E82">
            <v>14.875</v>
          </cell>
          <cell r="F82" t="str">
            <v>TRINIDAD</v>
          </cell>
          <cell r="G82">
            <v>14</v>
          </cell>
          <cell r="H82">
            <v>21</v>
          </cell>
          <cell r="I82">
            <v>1.5</v>
          </cell>
          <cell r="J82">
            <v>16</v>
          </cell>
          <cell r="K82"/>
        </row>
        <row r="83">
          <cell r="A83" t="str">
            <v>PORT SUDAN, SUDAN</v>
          </cell>
          <cell r="B83">
            <v>5788</v>
          </cell>
          <cell r="C83">
            <v>24</v>
          </cell>
          <cell r="D83">
            <v>24.125</v>
          </cell>
          <cell r="E83">
            <v>21.916666666666668</v>
          </cell>
          <cell r="F83" t="str">
            <v>SUDAN</v>
          </cell>
          <cell r="G83">
            <v>21</v>
          </cell>
          <cell r="H83">
            <v>22</v>
          </cell>
          <cell r="I83">
            <v>2.2083333333333321</v>
          </cell>
          <cell r="J83">
            <v>24</v>
          </cell>
          <cell r="K83"/>
        </row>
        <row r="84">
          <cell r="A84" t="str">
            <v>PORVOO, FINLAND</v>
          </cell>
          <cell r="B84">
            <v>5299</v>
          </cell>
          <cell r="C84">
            <v>22</v>
          </cell>
          <cell r="D84">
            <v>22.083333333333332</v>
          </cell>
          <cell r="E84">
            <v>20.083333333333332</v>
          </cell>
          <cell r="F84" t="str">
            <v>FINLAND</v>
          </cell>
          <cell r="G84">
            <v>20</v>
          </cell>
          <cell r="H84">
            <v>2</v>
          </cell>
          <cell r="I84">
            <v>2</v>
          </cell>
          <cell r="J84">
            <v>22</v>
          </cell>
          <cell r="K84"/>
        </row>
        <row r="85">
          <cell r="A85" t="str">
            <v>PRIOLO GARGALLO, ITALY</v>
          </cell>
          <cell r="B85">
            <v>4126</v>
          </cell>
          <cell r="C85">
            <v>17</v>
          </cell>
          <cell r="D85">
            <v>17.208333333333332</v>
          </cell>
          <cell r="E85">
            <v>15.625</v>
          </cell>
          <cell r="F85" t="str">
            <v>ITALY</v>
          </cell>
          <cell r="G85">
            <v>15</v>
          </cell>
          <cell r="H85">
            <v>15</v>
          </cell>
          <cell r="I85">
            <v>1.5833333333333321</v>
          </cell>
          <cell r="J85">
            <v>17</v>
          </cell>
          <cell r="K85"/>
        </row>
        <row r="86">
          <cell r="A86" t="str">
            <v>PRIOLO ISAB REFINERY, ITALY</v>
          </cell>
          <cell r="B86">
            <v>4126</v>
          </cell>
          <cell r="C86">
            <v>17</v>
          </cell>
          <cell r="D86">
            <v>17.208333333333332</v>
          </cell>
          <cell r="E86">
            <v>15.625</v>
          </cell>
          <cell r="F86" t="str">
            <v>ITALY</v>
          </cell>
          <cell r="G86">
            <v>15</v>
          </cell>
          <cell r="H86">
            <v>15</v>
          </cell>
          <cell r="I86">
            <v>1.5833333333333321</v>
          </cell>
          <cell r="J86">
            <v>17</v>
          </cell>
          <cell r="K86"/>
        </row>
        <row r="87">
          <cell r="A87" t="str">
            <v>PRIOLO, ITALY</v>
          </cell>
          <cell r="B87">
            <v>4131</v>
          </cell>
          <cell r="C87">
            <v>17</v>
          </cell>
          <cell r="D87">
            <v>17.208333333333332</v>
          </cell>
          <cell r="E87">
            <v>15.666666666666666</v>
          </cell>
          <cell r="F87" t="str">
            <v>ITALY</v>
          </cell>
          <cell r="G87">
            <v>15</v>
          </cell>
          <cell r="H87">
            <v>16</v>
          </cell>
          <cell r="I87">
            <v>1.5416666666666661</v>
          </cell>
          <cell r="J87">
            <v>17</v>
          </cell>
          <cell r="K87"/>
        </row>
        <row r="88">
          <cell r="A88" t="str">
            <v>PUERTO DE SANTA MARIA, SPAIN</v>
          </cell>
          <cell r="B88">
            <v>3090</v>
          </cell>
          <cell r="C88">
            <v>13</v>
          </cell>
          <cell r="D88">
            <v>12.875</v>
          </cell>
          <cell r="E88">
            <v>11.708333333333334</v>
          </cell>
          <cell r="F88" t="str">
            <v>SPAIN</v>
          </cell>
          <cell r="G88">
            <v>11</v>
          </cell>
          <cell r="H88">
            <v>17</v>
          </cell>
          <cell r="I88">
            <v>1.1666666666666661</v>
          </cell>
          <cell r="J88">
            <v>13</v>
          </cell>
          <cell r="K88"/>
        </row>
        <row r="89">
          <cell r="A89" t="str">
            <v>PUERTO SANTA MARIA, SPAIN</v>
          </cell>
          <cell r="B89">
            <v>3090</v>
          </cell>
          <cell r="C89">
            <v>13</v>
          </cell>
          <cell r="D89">
            <v>12.875</v>
          </cell>
          <cell r="E89">
            <v>11.708333333333334</v>
          </cell>
          <cell r="F89" t="str">
            <v>SPAIN</v>
          </cell>
          <cell r="G89">
            <v>11</v>
          </cell>
          <cell r="H89">
            <v>17</v>
          </cell>
          <cell r="I89">
            <v>1.1666666666666661</v>
          </cell>
          <cell r="J89">
            <v>13</v>
          </cell>
          <cell r="K89"/>
        </row>
        <row r="90">
          <cell r="A90" t="str">
            <v>PUMA ENERGY, ABIDJAN</v>
          </cell>
          <cell r="B90">
            <v>457</v>
          </cell>
          <cell r="C90">
            <v>2</v>
          </cell>
          <cell r="D90">
            <v>1.9166666666666665</v>
          </cell>
          <cell r="E90">
            <v>1.75</v>
          </cell>
          <cell r="F90" t="str">
            <v>ABIDJAN</v>
          </cell>
          <cell r="G90">
            <v>1</v>
          </cell>
          <cell r="H90">
            <v>18</v>
          </cell>
          <cell r="I90">
            <v>0.16666666666666652</v>
          </cell>
          <cell r="J90">
            <v>2</v>
          </cell>
          <cell r="K90"/>
        </row>
        <row r="91">
          <cell r="A91" t="str">
            <v>PUNTA CARDON, VENEZUELA</v>
          </cell>
          <cell r="B91">
            <v>4463</v>
          </cell>
          <cell r="C91">
            <v>19</v>
          </cell>
          <cell r="D91">
            <v>18.583333333333332</v>
          </cell>
          <cell r="E91">
            <v>16.916666666666668</v>
          </cell>
          <cell r="F91" t="str">
            <v>VENEZUELA</v>
          </cell>
          <cell r="G91">
            <v>16</v>
          </cell>
          <cell r="H91">
            <v>22</v>
          </cell>
          <cell r="I91">
            <v>1.6666666666666643</v>
          </cell>
          <cell r="J91">
            <v>19</v>
          </cell>
          <cell r="K91"/>
        </row>
        <row r="92">
          <cell r="A92" t="str">
            <v>PUSAN, KOREA</v>
          </cell>
          <cell r="B92">
            <v>10523</v>
          </cell>
          <cell r="C92">
            <v>44</v>
          </cell>
          <cell r="D92">
            <v>43.833333333333336</v>
          </cell>
          <cell r="E92">
            <v>39.875</v>
          </cell>
          <cell r="F92" t="str">
            <v>KOREA</v>
          </cell>
          <cell r="G92">
            <v>39</v>
          </cell>
          <cell r="H92">
            <v>21</v>
          </cell>
          <cell r="I92">
            <v>3.9583333333333357</v>
          </cell>
          <cell r="J92">
            <v>31</v>
          </cell>
          <cell r="K92"/>
        </row>
        <row r="93">
          <cell r="A93" t="str">
            <v>RIGA, LATVIA</v>
          </cell>
          <cell r="B93">
            <v>5075</v>
          </cell>
          <cell r="C93">
            <v>21</v>
          </cell>
          <cell r="D93">
            <v>21.166666666666668</v>
          </cell>
          <cell r="E93">
            <v>19.208333333333332</v>
          </cell>
          <cell r="F93" t="str">
            <v>LATVIA</v>
          </cell>
          <cell r="G93">
            <v>19</v>
          </cell>
          <cell r="H93">
            <v>5</v>
          </cell>
          <cell r="I93">
            <v>1.9583333333333357</v>
          </cell>
          <cell r="J93">
            <v>21</v>
          </cell>
          <cell r="K93"/>
        </row>
        <row r="94">
          <cell r="A94" t="str">
            <v>RIJEKA, CROATIA</v>
          </cell>
          <cell r="B94">
            <v>4702</v>
          </cell>
          <cell r="C94">
            <v>20</v>
          </cell>
          <cell r="D94">
            <v>19.583333333333332</v>
          </cell>
          <cell r="E94">
            <v>17.791666666666668</v>
          </cell>
          <cell r="F94" t="str">
            <v>CROATIA</v>
          </cell>
          <cell r="G94">
            <v>17</v>
          </cell>
          <cell r="H94">
            <v>19</v>
          </cell>
          <cell r="I94">
            <v>1.7916666666666643</v>
          </cell>
          <cell r="J94">
            <v>20</v>
          </cell>
          <cell r="K94"/>
        </row>
        <row r="95">
          <cell r="A95" t="str">
            <v>ROSEAU, DOMINICA</v>
          </cell>
          <cell r="B95">
            <v>3925</v>
          </cell>
          <cell r="C95">
            <v>16</v>
          </cell>
          <cell r="D95">
            <v>16.375</v>
          </cell>
          <cell r="E95">
            <v>14.875</v>
          </cell>
          <cell r="F95" t="str">
            <v>DOMINICA</v>
          </cell>
          <cell r="G95">
            <v>14</v>
          </cell>
          <cell r="H95">
            <v>21</v>
          </cell>
          <cell r="I95">
            <v>1.5</v>
          </cell>
          <cell r="J95">
            <v>16</v>
          </cell>
          <cell r="K95"/>
        </row>
        <row r="96">
          <cell r="A96" t="str">
            <v>ROTTERDAM, NETHERLANDS</v>
          </cell>
          <cell r="B96">
            <v>4171</v>
          </cell>
          <cell r="C96">
            <v>17</v>
          </cell>
          <cell r="D96">
            <v>17.375</v>
          </cell>
          <cell r="E96">
            <v>15.791666666666666</v>
          </cell>
          <cell r="F96" t="str">
            <v>NETHERLANDS</v>
          </cell>
          <cell r="G96">
            <v>15</v>
          </cell>
          <cell r="H96">
            <v>19</v>
          </cell>
          <cell r="I96">
            <v>1.5833333333333339</v>
          </cell>
          <cell r="J96">
            <v>17</v>
          </cell>
          <cell r="K96"/>
        </row>
        <row r="97">
          <cell r="A97" t="str">
            <v>SAMIL, KOREA</v>
          </cell>
          <cell r="B97">
            <v>10471</v>
          </cell>
          <cell r="C97">
            <v>44</v>
          </cell>
          <cell r="D97">
            <v>43.625</v>
          </cell>
          <cell r="E97">
            <v>39.666666666666664</v>
          </cell>
          <cell r="F97" t="str">
            <v>KOREA</v>
          </cell>
          <cell r="G97">
            <v>39</v>
          </cell>
          <cell r="H97">
            <v>16</v>
          </cell>
          <cell r="I97">
            <v>3.9583333333333357</v>
          </cell>
          <cell r="J97">
            <v>31</v>
          </cell>
          <cell r="K97"/>
        </row>
        <row r="98">
          <cell r="A98" t="str">
            <v>SAN NICOLAS, ARUBA</v>
          </cell>
          <cell r="B98">
            <v>4412</v>
          </cell>
          <cell r="C98">
            <v>18</v>
          </cell>
          <cell r="D98">
            <v>18.375</v>
          </cell>
          <cell r="E98">
            <v>16.708333333333332</v>
          </cell>
          <cell r="F98" t="str">
            <v>ARUBA</v>
          </cell>
          <cell r="G98">
            <v>16</v>
          </cell>
          <cell r="H98">
            <v>17</v>
          </cell>
          <cell r="I98">
            <v>1.6666666666666679</v>
          </cell>
          <cell r="J98">
            <v>18</v>
          </cell>
          <cell r="K98"/>
        </row>
        <row r="99">
          <cell r="A99" t="str">
            <v>SAN PEDRO DE MACORIS, DOMINICA REPUBLIC</v>
          </cell>
          <cell r="B99">
            <v>4395</v>
          </cell>
          <cell r="C99">
            <v>18</v>
          </cell>
          <cell r="D99">
            <v>18.333333333333332</v>
          </cell>
          <cell r="E99">
            <v>16.666666666666668</v>
          </cell>
          <cell r="F99" t="str">
            <v>DOMINICA REPUBLIC</v>
          </cell>
          <cell r="G99">
            <v>16</v>
          </cell>
          <cell r="H99">
            <v>16</v>
          </cell>
          <cell r="I99">
            <v>1.6666666666666643</v>
          </cell>
          <cell r="J99">
            <v>18</v>
          </cell>
          <cell r="K99"/>
        </row>
        <row r="100">
          <cell r="A100" t="str">
            <v>SAN PEDRO DE MACORIS, DOMINICAN REPUBLIC</v>
          </cell>
          <cell r="B100">
            <v>4395</v>
          </cell>
          <cell r="C100">
            <v>18</v>
          </cell>
          <cell r="D100">
            <v>18.333333333333332</v>
          </cell>
          <cell r="E100">
            <v>16.666666666666668</v>
          </cell>
          <cell r="F100" t="str">
            <v>DOMINICAN REPUBLIC</v>
          </cell>
          <cell r="G100">
            <v>16</v>
          </cell>
          <cell r="H100">
            <v>16</v>
          </cell>
          <cell r="I100">
            <v>1.6666666666666643</v>
          </cell>
          <cell r="J100">
            <v>18</v>
          </cell>
          <cell r="K100"/>
        </row>
        <row r="101">
          <cell r="A101" t="str">
            <v>SANTA CRUZ DE TENERIFE, SPAIN</v>
          </cell>
          <cell r="B101">
            <v>3090</v>
          </cell>
          <cell r="C101">
            <v>13</v>
          </cell>
          <cell r="D101">
            <v>12.875</v>
          </cell>
          <cell r="E101">
            <v>11.708333333333334</v>
          </cell>
          <cell r="F101" t="str">
            <v>SPAIN</v>
          </cell>
          <cell r="G101">
            <v>11</v>
          </cell>
          <cell r="H101">
            <v>17</v>
          </cell>
          <cell r="I101">
            <v>1.1666666666666661</v>
          </cell>
          <cell r="J101">
            <v>13</v>
          </cell>
          <cell r="K101"/>
        </row>
        <row r="102">
          <cell r="A102" t="str">
            <v>SAO SEBASTIAO, BRAZIL</v>
          </cell>
          <cell r="B102">
            <v>3397</v>
          </cell>
          <cell r="C102">
            <v>14</v>
          </cell>
          <cell r="D102">
            <v>14.166666666666666</v>
          </cell>
          <cell r="E102">
            <v>12.875</v>
          </cell>
          <cell r="F102" t="str">
            <v>BRAZIL</v>
          </cell>
          <cell r="G102">
            <v>12</v>
          </cell>
          <cell r="H102">
            <v>21</v>
          </cell>
          <cell r="I102">
            <v>1.2916666666666661</v>
          </cell>
          <cell r="J102">
            <v>14</v>
          </cell>
          <cell r="K102"/>
        </row>
        <row r="103">
          <cell r="A103" t="str">
            <v>SARROCH, ITALY</v>
          </cell>
          <cell r="B103">
            <v>3810</v>
          </cell>
          <cell r="C103">
            <v>16</v>
          </cell>
          <cell r="D103">
            <v>15.875</v>
          </cell>
          <cell r="E103">
            <v>14.416666666666666</v>
          </cell>
          <cell r="F103" t="str">
            <v>ITALY</v>
          </cell>
          <cell r="G103">
            <v>14</v>
          </cell>
          <cell r="H103">
            <v>10</v>
          </cell>
          <cell r="I103">
            <v>1.4583333333333339</v>
          </cell>
          <cell r="J103">
            <v>16</v>
          </cell>
          <cell r="K103"/>
        </row>
        <row r="104">
          <cell r="A104" t="str">
            <v>SIKKA, INDIA</v>
          </cell>
          <cell r="B104">
            <v>7154</v>
          </cell>
          <cell r="C104">
            <v>30</v>
          </cell>
          <cell r="D104">
            <v>29.791666666666668</v>
          </cell>
          <cell r="E104">
            <v>27.083333333333332</v>
          </cell>
          <cell r="F104" t="str">
            <v>INDIA</v>
          </cell>
          <cell r="G104">
            <v>27</v>
          </cell>
          <cell r="H104">
            <v>2</v>
          </cell>
          <cell r="I104">
            <v>2.7083333333333357</v>
          </cell>
          <cell r="J104">
            <v>30</v>
          </cell>
          <cell r="K104"/>
        </row>
        <row r="105">
          <cell r="A105" t="str">
            <v>SINGAPORE</v>
          </cell>
          <cell r="B105">
            <v>8166</v>
          </cell>
          <cell r="C105">
            <v>31</v>
          </cell>
          <cell r="D105">
            <v>34.041666666666664</v>
          </cell>
          <cell r="E105">
            <v>30.916666666666668</v>
          </cell>
          <cell r="F105" t="str">
            <v>SINGAPORE</v>
          </cell>
          <cell r="G105">
            <v>30</v>
          </cell>
          <cell r="H105">
            <v>22</v>
          </cell>
          <cell r="I105">
            <v>3.1249999999999964</v>
          </cell>
          <cell r="J105">
            <v>31</v>
          </cell>
          <cell r="K105"/>
        </row>
        <row r="106">
          <cell r="A106" t="str">
            <v>ST CROIX, VIRGIN ISLANDS</v>
          </cell>
          <cell r="B106">
            <v>4125</v>
          </cell>
          <cell r="C106">
            <v>17</v>
          </cell>
          <cell r="D106">
            <v>17.208333333333332</v>
          </cell>
          <cell r="E106">
            <v>15.625</v>
          </cell>
          <cell r="F106" t="str">
            <v>VIRGIN ISLANDS</v>
          </cell>
          <cell r="G106">
            <v>15</v>
          </cell>
          <cell r="H106">
            <v>15</v>
          </cell>
          <cell r="I106">
            <v>1.5833333333333321</v>
          </cell>
          <cell r="J106">
            <v>17</v>
          </cell>
          <cell r="K106"/>
        </row>
        <row r="107">
          <cell r="A107" t="str">
            <v>STAVANGER, NORWAY</v>
          </cell>
          <cell r="B107">
            <v>4554</v>
          </cell>
          <cell r="C107">
            <v>20</v>
          </cell>
          <cell r="D107">
            <v>19.958333333333332</v>
          </cell>
          <cell r="E107">
            <v>17.25</v>
          </cell>
          <cell r="F107" t="str">
            <v>NORWAY</v>
          </cell>
          <cell r="G107">
            <v>17</v>
          </cell>
          <cell r="H107">
            <v>6</v>
          </cell>
          <cell r="I107">
            <v>2.7083333333333321</v>
          </cell>
          <cell r="J107">
            <v>20</v>
          </cell>
          <cell r="K107"/>
        </row>
        <row r="108">
          <cell r="A108" t="str">
            <v>TALLINN, ESTONIA</v>
          </cell>
          <cell r="B108">
            <v>5251</v>
          </cell>
          <cell r="C108">
            <v>22</v>
          </cell>
          <cell r="D108">
            <v>21.875</v>
          </cell>
          <cell r="E108">
            <v>19.875</v>
          </cell>
          <cell r="F108" t="str">
            <v>ESTONIA</v>
          </cell>
          <cell r="G108">
            <v>19</v>
          </cell>
          <cell r="H108">
            <v>21</v>
          </cell>
          <cell r="I108">
            <v>2</v>
          </cell>
          <cell r="J108">
            <v>22</v>
          </cell>
          <cell r="K108"/>
        </row>
        <row r="109">
          <cell r="A109" t="str">
            <v>TANGIER, MOROCCO</v>
          </cell>
          <cell r="B109">
            <v>3075</v>
          </cell>
          <cell r="C109">
            <v>13</v>
          </cell>
          <cell r="D109">
            <v>12.833333333333334</v>
          </cell>
          <cell r="E109">
            <v>11.666666666666666</v>
          </cell>
          <cell r="F109" t="str">
            <v>MOROCCO</v>
          </cell>
          <cell r="G109">
            <v>11</v>
          </cell>
          <cell r="H109">
            <v>16</v>
          </cell>
          <cell r="I109">
            <v>1.1666666666666679</v>
          </cell>
          <cell r="J109">
            <v>13</v>
          </cell>
          <cell r="K109"/>
        </row>
        <row r="110">
          <cell r="A110" t="str">
            <v>TEMA, GHANA</v>
          </cell>
          <cell r="B110">
            <v>213</v>
          </cell>
          <cell r="C110">
            <v>1</v>
          </cell>
          <cell r="D110">
            <v>0.875</v>
          </cell>
          <cell r="E110">
            <v>0.79166666666666663</v>
          </cell>
          <cell r="F110" t="str">
            <v>GHANA</v>
          </cell>
          <cell r="G110">
            <v>0</v>
          </cell>
          <cell r="H110">
            <v>19</v>
          </cell>
          <cell r="I110">
            <v>8.333333333333337E-2</v>
          </cell>
          <cell r="J110">
            <v>1</v>
          </cell>
          <cell r="K110"/>
        </row>
        <row r="111">
          <cell r="A111" t="str">
            <v>TEXAS CITY, USA</v>
          </cell>
          <cell r="B111">
            <v>5912</v>
          </cell>
          <cell r="C111">
            <v>25</v>
          </cell>
          <cell r="D111">
            <v>24.625</v>
          </cell>
          <cell r="E111">
            <v>22.375</v>
          </cell>
          <cell r="F111" t="str">
            <v>USA</v>
          </cell>
          <cell r="G111">
            <v>22</v>
          </cell>
          <cell r="H111">
            <v>9</v>
          </cell>
          <cell r="I111">
            <v>2.25</v>
          </cell>
          <cell r="J111">
            <v>25</v>
          </cell>
          <cell r="K111"/>
        </row>
        <row r="112">
          <cell r="A112" t="str">
            <v>THIRD PORT, VIRGIN ISALND</v>
          </cell>
          <cell r="B112">
            <v>4125</v>
          </cell>
          <cell r="C112">
            <v>17</v>
          </cell>
          <cell r="D112">
            <v>17.208333333333332</v>
          </cell>
          <cell r="E112">
            <v>15.625</v>
          </cell>
          <cell r="F112"/>
          <cell r="G112">
            <v>15</v>
          </cell>
          <cell r="H112">
            <v>15</v>
          </cell>
          <cell r="I112">
            <v>1.5833333333333321</v>
          </cell>
          <cell r="J112">
            <v>17</v>
          </cell>
          <cell r="K112"/>
        </row>
        <row r="113">
          <cell r="A113" t="str">
            <v>TRINIDAD, WEST INDIES</v>
          </cell>
          <cell r="B113">
            <v>3929</v>
          </cell>
          <cell r="C113">
            <v>16</v>
          </cell>
          <cell r="D113">
            <v>16.375</v>
          </cell>
          <cell r="E113">
            <v>14.875</v>
          </cell>
          <cell r="F113" t="str">
            <v>WEST INDIES</v>
          </cell>
          <cell r="G113">
            <v>14</v>
          </cell>
          <cell r="H113">
            <v>21</v>
          </cell>
          <cell r="I113">
            <v>1.5</v>
          </cell>
          <cell r="J113">
            <v>16</v>
          </cell>
          <cell r="K113"/>
        </row>
        <row r="114">
          <cell r="A114" t="str">
            <v>TUTUNCIFILIK, TURKEY</v>
          </cell>
          <cell r="B114">
            <v>4921</v>
          </cell>
          <cell r="C114">
            <v>21</v>
          </cell>
          <cell r="D114">
            <v>20.5</v>
          </cell>
          <cell r="E114">
            <v>18.625</v>
          </cell>
          <cell r="F114" t="str">
            <v>TURKEY</v>
          </cell>
          <cell r="G114">
            <v>18</v>
          </cell>
          <cell r="H114">
            <v>15</v>
          </cell>
          <cell r="I114">
            <v>1.875</v>
          </cell>
          <cell r="J114">
            <v>21</v>
          </cell>
          <cell r="K114"/>
        </row>
        <row r="115">
          <cell r="A115" t="str">
            <v>URINJ, CROATIA</v>
          </cell>
          <cell r="B115">
            <v>4702</v>
          </cell>
          <cell r="C115">
            <v>20</v>
          </cell>
          <cell r="D115">
            <v>19.583333333333332</v>
          </cell>
          <cell r="E115">
            <v>17.791666666666668</v>
          </cell>
          <cell r="F115" t="str">
            <v>CROATIA</v>
          </cell>
          <cell r="G115">
            <v>17</v>
          </cell>
          <cell r="H115">
            <v>19</v>
          </cell>
          <cell r="I115">
            <v>1.7916666666666643</v>
          </cell>
          <cell r="J115">
            <v>20</v>
          </cell>
          <cell r="K115"/>
        </row>
        <row r="116">
          <cell r="A116" t="str">
            <v>VALLETTA, MALTA</v>
          </cell>
          <cell r="B116">
            <v>4078</v>
          </cell>
          <cell r="C116">
            <v>17</v>
          </cell>
          <cell r="D116">
            <v>17</v>
          </cell>
          <cell r="E116">
            <v>15.458333333333334</v>
          </cell>
          <cell r="F116" t="str">
            <v>MALTA</v>
          </cell>
          <cell r="G116">
            <v>15</v>
          </cell>
          <cell r="H116">
            <v>11</v>
          </cell>
          <cell r="I116">
            <v>1.5416666666666661</v>
          </cell>
          <cell r="J116">
            <v>17</v>
          </cell>
          <cell r="K116"/>
        </row>
        <row r="117">
          <cell r="A117" t="str">
            <v>VENTSPILS, LATVIA</v>
          </cell>
          <cell r="B117">
            <v>5075</v>
          </cell>
          <cell r="C117">
            <v>21</v>
          </cell>
          <cell r="D117">
            <v>21.166666666666668</v>
          </cell>
          <cell r="E117">
            <v>19.208333333333332</v>
          </cell>
          <cell r="F117" t="str">
            <v>LATVIA</v>
          </cell>
          <cell r="G117">
            <v>19</v>
          </cell>
          <cell r="H117">
            <v>5</v>
          </cell>
          <cell r="I117">
            <v>1.9583333333333357</v>
          </cell>
          <cell r="J117">
            <v>21</v>
          </cell>
          <cell r="K117"/>
        </row>
        <row r="118">
          <cell r="A118" t="str">
            <v>YEOSU, KOREA</v>
          </cell>
          <cell r="B118">
            <v>10471</v>
          </cell>
          <cell r="C118">
            <v>31</v>
          </cell>
          <cell r="D118">
            <v>43.625</v>
          </cell>
          <cell r="E118">
            <v>39.666666666666664</v>
          </cell>
          <cell r="F118" t="str">
            <v>KOREA</v>
          </cell>
          <cell r="G118">
            <v>39</v>
          </cell>
          <cell r="H118">
            <v>16</v>
          </cell>
          <cell r="I118">
            <v>3.9583333333333357</v>
          </cell>
          <cell r="J118">
            <v>31</v>
          </cell>
          <cell r="K118"/>
        </row>
        <row r="119">
          <cell r="A119" t="str">
            <v>YOSU, KOREA</v>
          </cell>
          <cell r="B119">
            <v>10471</v>
          </cell>
          <cell r="C119">
            <v>31</v>
          </cell>
          <cell r="D119">
            <v>43.625</v>
          </cell>
          <cell r="E119">
            <v>39.666666666666664</v>
          </cell>
          <cell r="F119" t="str">
            <v>KOREA</v>
          </cell>
          <cell r="G119">
            <v>39</v>
          </cell>
          <cell r="H119">
            <v>16</v>
          </cell>
          <cell r="I119">
            <v>3.9583333333333357</v>
          </cell>
          <cell r="J119">
            <v>31</v>
          </cell>
          <cell r="K119"/>
        </row>
        <row r="120">
          <cell r="A120" t="str">
            <v>PAULSBORO, USA</v>
          </cell>
          <cell r="B120">
            <v>4968</v>
          </cell>
          <cell r="C120">
            <v>21</v>
          </cell>
          <cell r="D120">
            <v>20.708333333333332</v>
          </cell>
          <cell r="E120">
            <v>18.833333333333332</v>
          </cell>
          <cell r="F120" t="str">
            <v>USA</v>
          </cell>
          <cell r="G120">
            <v>18</v>
          </cell>
          <cell r="H120">
            <v>20</v>
          </cell>
          <cell r="I120">
            <v>1.875</v>
          </cell>
          <cell r="J120">
            <v>21</v>
          </cell>
        </row>
        <row r="121">
          <cell r="A121" t="str">
            <v>NEW YORK, USA</v>
          </cell>
          <cell r="B121">
            <v>4870</v>
          </cell>
          <cell r="C121">
            <v>20</v>
          </cell>
          <cell r="D121">
            <v>20.291666666666668</v>
          </cell>
          <cell r="E121">
            <v>18.458333333333332</v>
          </cell>
          <cell r="F121" t="str">
            <v>USA</v>
          </cell>
          <cell r="G121">
            <v>18</v>
          </cell>
          <cell r="H121">
            <v>11</v>
          </cell>
          <cell r="I121">
            <v>1.8333333333333357</v>
          </cell>
          <cell r="J121">
            <v>20</v>
          </cell>
        </row>
        <row r="122">
          <cell r="A122" t="str">
            <v>TERNEUZEN, NETHERLANDS</v>
          </cell>
          <cell r="B122">
            <v>4138</v>
          </cell>
          <cell r="C122">
            <v>18</v>
          </cell>
          <cell r="D122">
            <v>17.5</v>
          </cell>
          <cell r="E122">
            <v>15.666666666666666</v>
          </cell>
          <cell r="F122" t="str">
            <v>NETHERLANDS</v>
          </cell>
          <cell r="G122">
            <v>15</v>
          </cell>
          <cell r="H122">
            <v>16</v>
          </cell>
          <cell r="I122">
            <v>1.8333333333333339</v>
          </cell>
          <cell r="J122">
            <v>18</v>
          </cell>
        </row>
        <row r="123">
          <cell r="A123" t="str">
            <v>LAS PALMAS</v>
          </cell>
          <cell r="B123">
            <v>2430</v>
          </cell>
          <cell r="C123">
            <v>10</v>
          </cell>
          <cell r="D123">
            <v>10.125</v>
          </cell>
          <cell r="E123">
            <v>9.2083333333333339</v>
          </cell>
          <cell r="F123" t="str">
            <v>CANARY ISLANDS</v>
          </cell>
          <cell r="G123">
            <v>9</v>
          </cell>
          <cell r="H123">
            <v>5</v>
          </cell>
          <cell r="I123">
            <v>0.91666666666666607</v>
          </cell>
          <cell r="J123">
            <v>11</v>
          </cell>
          <cell r="R123" t="str">
            <v>Sakaide</v>
          </cell>
          <cell r="S123" t="str">
            <v>Shikoku</v>
          </cell>
          <cell r="T123" t="str">
            <v>Ports</v>
          </cell>
          <cell r="U123" t="str">
            <v>Sakaide, Shikoku</v>
          </cell>
        </row>
        <row r="124">
          <cell r="A124" t="str">
            <v>TARRAGONA, SPAIN</v>
          </cell>
          <cell r="B124">
            <v>3575</v>
          </cell>
          <cell r="C124">
            <v>15</v>
          </cell>
          <cell r="D124">
            <v>14.916666666666666</v>
          </cell>
          <cell r="E124">
            <v>13.541666666666666</v>
          </cell>
          <cell r="F124" t="str">
            <v>SPAIN</v>
          </cell>
          <cell r="G124">
            <v>13</v>
          </cell>
          <cell r="H124">
            <v>13</v>
          </cell>
          <cell r="I124">
            <v>1.375</v>
          </cell>
          <cell r="J124">
            <v>15</v>
          </cell>
        </row>
        <row r="125">
          <cell r="A125" t="str">
            <v>ALGECIRAS, SPAIN</v>
          </cell>
          <cell r="B125">
            <v>3098</v>
          </cell>
          <cell r="C125">
            <v>13</v>
          </cell>
          <cell r="D125">
            <v>12.916666666666666</v>
          </cell>
          <cell r="E125">
            <v>11.75</v>
          </cell>
          <cell r="F125" t="str">
            <v>SPAIN</v>
          </cell>
          <cell r="G125">
            <v>11</v>
          </cell>
          <cell r="H125">
            <v>18</v>
          </cell>
          <cell r="I125">
            <v>1.1666666666666661</v>
          </cell>
          <cell r="J125">
            <v>13</v>
          </cell>
        </row>
        <row r="126">
          <cell r="A126" t="str">
            <v>PASADENA, USA</v>
          </cell>
          <cell r="B126">
            <v>5947</v>
          </cell>
          <cell r="C126">
            <v>25</v>
          </cell>
          <cell r="D126">
            <v>24.791666666666668</v>
          </cell>
          <cell r="E126">
            <v>22.541666666666668</v>
          </cell>
          <cell r="F126" t="str">
            <v>USA</v>
          </cell>
          <cell r="G126">
            <v>22</v>
          </cell>
          <cell r="H126">
            <v>13</v>
          </cell>
          <cell r="I126">
            <v>2.25</v>
          </cell>
          <cell r="J126">
            <v>25</v>
          </cell>
        </row>
        <row r="127">
          <cell r="A127" t="str">
            <v>BASSETERRE, ST KITTS &amp; NEVIS</v>
          </cell>
          <cell r="B127">
            <v>4012</v>
          </cell>
          <cell r="C127">
            <v>17</v>
          </cell>
          <cell r="D127">
            <v>16.708333333333332</v>
          </cell>
          <cell r="E127">
            <v>15.208333333333334</v>
          </cell>
          <cell r="F127" t="str">
            <v>ST KITTS &amp; NEVIS</v>
          </cell>
          <cell r="G127">
            <v>15</v>
          </cell>
          <cell r="H127">
            <v>5</v>
          </cell>
          <cell r="I127">
            <v>1.4999999999999982</v>
          </cell>
          <cell r="J127">
            <v>17</v>
          </cell>
        </row>
        <row r="128">
          <cell r="A128" t="str">
            <v>ST EUSTATIUS, DUTCH CARIBBEAN</v>
          </cell>
          <cell r="B128">
            <v>4121</v>
          </cell>
          <cell r="C128">
            <v>17</v>
          </cell>
          <cell r="D128">
            <v>17.166666666666668</v>
          </cell>
          <cell r="E128">
            <v>15.625</v>
          </cell>
          <cell r="F128" t="str">
            <v>DUTCH CARIBBEAN</v>
          </cell>
          <cell r="G128">
            <v>15</v>
          </cell>
          <cell r="H128">
            <v>15</v>
          </cell>
          <cell r="I128">
            <v>1.5416666666666679</v>
          </cell>
          <cell r="J128">
            <v>18</v>
          </cell>
        </row>
        <row r="129">
          <cell r="A129" t="str">
            <v>YANGPU, CHINA</v>
          </cell>
          <cell r="B129">
            <v>10784</v>
          </cell>
          <cell r="C129">
            <v>31</v>
          </cell>
          <cell r="D129">
            <v>44.916666666666664</v>
          </cell>
          <cell r="E129">
            <v>38.833333333333336</v>
          </cell>
          <cell r="F129" t="str">
            <v>CHINA</v>
          </cell>
          <cell r="G129">
            <v>38</v>
          </cell>
          <cell r="H129">
            <v>20</v>
          </cell>
          <cell r="I129">
            <v>6.0833333333333286</v>
          </cell>
          <cell r="J129">
            <v>31</v>
          </cell>
        </row>
        <row r="130">
          <cell r="A130" t="str">
            <v>CORUNNA, SPAIN</v>
          </cell>
          <cell r="B130">
            <v>3423</v>
          </cell>
          <cell r="C130">
            <v>14</v>
          </cell>
          <cell r="D130">
            <v>14.25</v>
          </cell>
          <cell r="E130">
            <v>12.958333333333334</v>
          </cell>
          <cell r="F130" t="str">
            <v>SPAIN</v>
          </cell>
          <cell r="G130">
            <v>12</v>
          </cell>
          <cell r="H130">
            <v>23</v>
          </cell>
          <cell r="I130">
            <v>1.2916666666666661</v>
          </cell>
          <cell r="J130">
            <v>15</v>
          </cell>
        </row>
        <row r="131">
          <cell r="A131" t="str">
            <v>IZMIT, TURKEY</v>
          </cell>
          <cell r="B131">
            <v>4926</v>
          </cell>
          <cell r="C131">
            <v>21</v>
          </cell>
          <cell r="D131">
            <v>20.541666666666668</v>
          </cell>
          <cell r="E131">
            <v>18.666666666666668</v>
          </cell>
          <cell r="F131" t="str">
            <v>TURKEY</v>
          </cell>
          <cell r="G131">
            <v>18</v>
          </cell>
          <cell r="H131">
            <v>16</v>
          </cell>
          <cell r="I131">
            <v>1.875</v>
          </cell>
          <cell r="J131">
            <v>21</v>
          </cell>
          <cell r="K131"/>
        </row>
        <row r="132">
          <cell r="A132" t="str">
            <v>DURBAN, SOUTH AFRICA</v>
          </cell>
          <cell r="B132">
            <v>2566</v>
          </cell>
          <cell r="C132">
            <v>14</v>
          </cell>
          <cell r="D132">
            <v>14</v>
          </cell>
          <cell r="E132">
            <v>12.708333333333334</v>
          </cell>
          <cell r="F132" t="str">
            <v>SOUTH AFRICA</v>
          </cell>
          <cell r="G132">
            <v>12</v>
          </cell>
          <cell r="H132">
            <v>17</v>
          </cell>
          <cell r="I132">
            <v>1.2916666666666661</v>
          </cell>
          <cell r="J132">
            <v>15</v>
          </cell>
          <cell r="K132"/>
        </row>
        <row r="133">
          <cell r="A133" t="str">
            <v>BILBAO, SPAIN</v>
          </cell>
          <cell r="B133">
            <v>3671</v>
          </cell>
          <cell r="C133">
            <v>15</v>
          </cell>
          <cell r="D133">
            <v>15.291666666666666</v>
          </cell>
          <cell r="E133">
            <v>13.916666666666666</v>
          </cell>
          <cell r="F133" t="str">
            <v>SPAIN</v>
          </cell>
          <cell r="G133">
            <v>13</v>
          </cell>
          <cell r="H133">
            <v>22</v>
          </cell>
          <cell r="I133">
            <v>1.375</v>
          </cell>
          <cell r="J133">
            <v>16</v>
          </cell>
          <cell r="K133"/>
        </row>
        <row r="134">
          <cell r="A134" t="str">
            <v>VLADIVOSTOK, RUSSIA</v>
          </cell>
          <cell r="B134">
            <v>11023</v>
          </cell>
          <cell r="C134">
            <v>31</v>
          </cell>
          <cell r="D134">
            <v>45.916666666666664</v>
          </cell>
          <cell r="E134">
            <v>41.75</v>
          </cell>
          <cell r="F134" t="str">
            <v>RUSSIA</v>
          </cell>
          <cell r="G134">
            <v>41</v>
          </cell>
          <cell r="H134">
            <v>18</v>
          </cell>
          <cell r="I134">
            <v>4.1666666666666643</v>
          </cell>
          <cell r="J134">
            <v>31</v>
          </cell>
        </row>
        <row r="135">
          <cell r="A135" t="str">
            <v>NAKHODKA, RUSSIA</v>
          </cell>
          <cell r="B135">
            <v>11023</v>
          </cell>
          <cell r="C135">
            <v>31</v>
          </cell>
          <cell r="D135">
            <v>45.916666666666664</v>
          </cell>
          <cell r="E135">
            <v>41.75</v>
          </cell>
          <cell r="F135" t="str">
            <v>RUSSIA</v>
          </cell>
          <cell r="G135">
            <v>41</v>
          </cell>
          <cell r="H135">
            <v>18</v>
          </cell>
          <cell r="I135">
            <v>4.1666666666666643</v>
          </cell>
          <cell r="J135">
            <v>31</v>
          </cell>
        </row>
        <row r="136">
          <cell r="A136" t="str">
            <v>ULSAN, KOREA</v>
          </cell>
          <cell r="B136">
            <v>10523</v>
          </cell>
          <cell r="C136">
            <v>31</v>
          </cell>
          <cell r="D136">
            <v>43.833333333333336</v>
          </cell>
          <cell r="E136">
            <v>39.875</v>
          </cell>
          <cell r="F136" t="str">
            <v>KOREA</v>
          </cell>
          <cell r="G136">
            <v>39</v>
          </cell>
          <cell r="H136">
            <v>21</v>
          </cell>
          <cell r="I136">
            <v>3.9583333333333357</v>
          </cell>
          <cell r="J136">
            <v>31</v>
          </cell>
          <cell r="K136"/>
        </row>
        <row r="137">
          <cell r="A137" t="str">
            <v>SEOSAN, KOREA</v>
          </cell>
          <cell r="B137">
            <v>10523</v>
          </cell>
          <cell r="C137">
            <v>31</v>
          </cell>
          <cell r="D137">
            <v>43.833333333333336</v>
          </cell>
          <cell r="E137">
            <v>39.875</v>
          </cell>
          <cell r="F137" t="str">
            <v>KOREA</v>
          </cell>
          <cell r="G137">
            <v>39</v>
          </cell>
          <cell r="H137">
            <v>21</v>
          </cell>
          <cell r="I137">
            <v>3.9583333333333357</v>
          </cell>
          <cell r="J137">
            <v>31</v>
          </cell>
          <cell r="K137"/>
        </row>
        <row r="138">
          <cell r="A138" t="str">
            <v>GALVESTON, USA</v>
          </cell>
          <cell r="B138">
            <v>5909</v>
          </cell>
          <cell r="C138">
            <v>25</v>
          </cell>
          <cell r="D138">
            <v>24.625</v>
          </cell>
          <cell r="E138">
            <v>22.375</v>
          </cell>
          <cell r="F138" t="str">
            <v>USA</v>
          </cell>
          <cell r="G138">
            <v>22</v>
          </cell>
          <cell r="H138">
            <v>9</v>
          </cell>
          <cell r="I138">
            <v>2.25</v>
          </cell>
          <cell r="J138">
            <v>25</v>
          </cell>
          <cell r="K138"/>
        </row>
        <row r="139">
          <cell r="A139" t="str">
            <v>AL-JUBAIL, SAUDI ARABIA</v>
          </cell>
          <cell r="B139">
            <v>7580</v>
          </cell>
          <cell r="C139">
            <v>31</v>
          </cell>
          <cell r="D139">
            <v>31.5833333333333</v>
          </cell>
          <cell r="E139">
            <v>28.708333333333332</v>
          </cell>
          <cell r="F139" t="str">
            <v>SAUDI ARABIA</v>
          </cell>
          <cell r="G139">
            <v>28</v>
          </cell>
          <cell r="H139">
            <v>17</v>
          </cell>
          <cell r="I139">
            <v>2.874999999999968</v>
          </cell>
          <cell r="J139">
            <v>31</v>
          </cell>
          <cell r="K139"/>
        </row>
        <row r="140">
          <cell r="A140" t="str">
            <v>RAS TANURA, SAUDI ARABIA</v>
          </cell>
          <cell r="B140">
            <v>7580</v>
          </cell>
          <cell r="C140">
            <v>31</v>
          </cell>
          <cell r="D140">
            <v>31.5833333333333</v>
          </cell>
          <cell r="E140">
            <v>28.708333333333332</v>
          </cell>
          <cell r="F140" t="str">
            <v>SAUDI ARABIA</v>
          </cell>
          <cell r="G140">
            <v>28</v>
          </cell>
          <cell r="H140">
            <v>17</v>
          </cell>
          <cell r="I140">
            <v>2.874999999999968</v>
          </cell>
          <cell r="J140">
            <v>31</v>
          </cell>
          <cell r="K140"/>
        </row>
        <row r="141">
          <cell r="A141" t="str">
            <v>IZMIR, TURKEY</v>
          </cell>
          <cell r="B141">
            <v>4926</v>
          </cell>
          <cell r="C141">
            <v>20</v>
          </cell>
          <cell r="D141">
            <v>19.75</v>
          </cell>
          <cell r="E141">
            <v>17.916666666666668</v>
          </cell>
          <cell r="F141" t="str">
            <v>TURKEY</v>
          </cell>
          <cell r="G141">
            <v>17</v>
          </cell>
          <cell r="H141">
            <v>22</v>
          </cell>
          <cell r="I141">
            <v>1.8333333333333321</v>
          </cell>
          <cell r="J141">
            <v>20</v>
          </cell>
          <cell r="K141"/>
        </row>
        <row r="142">
          <cell r="A142" t="str">
            <v>MUUGA, ESTONIA</v>
          </cell>
          <cell r="B142">
            <v>5251</v>
          </cell>
          <cell r="C142">
            <v>22</v>
          </cell>
          <cell r="D142">
            <v>21.875</v>
          </cell>
          <cell r="E142">
            <v>19.875</v>
          </cell>
          <cell r="F142" t="str">
            <v>ESTONIA</v>
          </cell>
          <cell r="G142">
            <v>19</v>
          </cell>
          <cell r="H142">
            <v>21</v>
          </cell>
          <cell r="I142">
            <v>2</v>
          </cell>
          <cell r="J142">
            <v>22</v>
          </cell>
          <cell r="K142"/>
        </row>
        <row r="143">
          <cell r="A143" t="str">
            <v>RIO DE JANEIRO, BRAZIL</v>
          </cell>
          <cell r="B143">
            <v>3268</v>
          </cell>
          <cell r="C143">
            <v>14</v>
          </cell>
          <cell r="D143">
            <v>13.625</v>
          </cell>
          <cell r="E143">
            <v>12.875</v>
          </cell>
          <cell r="F143" t="str">
            <v>BRAZIL</v>
          </cell>
          <cell r="G143">
            <v>12</v>
          </cell>
          <cell r="H143">
            <v>21</v>
          </cell>
          <cell r="I143">
            <v>0.75</v>
          </cell>
          <cell r="J143">
            <v>14</v>
          </cell>
          <cell r="K143"/>
        </row>
        <row r="144">
          <cell r="A144" t="str">
            <v>RIGA, LATVIA</v>
          </cell>
          <cell r="B144">
            <v>5191</v>
          </cell>
          <cell r="C144">
            <v>22</v>
          </cell>
          <cell r="D144">
            <v>21.625</v>
          </cell>
          <cell r="E144">
            <v>19.666666666666668</v>
          </cell>
          <cell r="F144" t="str">
            <v>LATVIA</v>
          </cell>
          <cell r="G144">
            <v>19</v>
          </cell>
          <cell r="H144">
            <v>16</v>
          </cell>
          <cell r="I144">
            <v>1.9583333333333321</v>
          </cell>
          <cell r="J144">
            <v>22</v>
          </cell>
          <cell r="K144"/>
        </row>
        <row r="145">
          <cell r="A145" t="str">
            <v>PARADIP, INDIA</v>
          </cell>
          <cell r="B145">
            <v>7654</v>
          </cell>
          <cell r="C145">
            <v>31</v>
          </cell>
          <cell r="D145">
            <v>31.875</v>
          </cell>
          <cell r="E145">
            <v>29</v>
          </cell>
          <cell r="F145" t="str">
            <v>INDIA</v>
          </cell>
          <cell r="G145">
            <v>29</v>
          </cell>
          <cell r="H145">
            <v>0</v>
          </cell>
          <cell r="I145">
            <v>2.875</v>
          </cell>
          <cell r="J145">
            <v>31</v>
          </cell>
          <cell r="K145"/>
        </row>
        <row r="146">
          <cell r="A146" t="str">
            <v>DALIAN, CHINA</v>
          </cell>
          <cell r="B146">
            <v>10634</v>
          </cell>
          <cell r="C146">
            <v>31</v>
          </cell>
          <cell r="D146">
            <v>44.291666666666664</v>
          </cell>
          <cell r="E146">
            <v>40.291666666666664</v>
          </cell>
          <cell r="F146" t="str">
            <v>CHINA</v>
          </cell>
          <cell r="G146">
            <v>40</v>
          </cell>
          <cell r="H146">
            <v>7</v>
          </cell>
          <cell r="I146">
            <v>4</v>
          </cell>
          <cell r="J146">
            <v>31</v>
          </cell>
        </row>
        <row r="147">
          <cell r="A147" t="str">
            <v>IJMUIDEN, NORWAY</v>
          </cell>
          <cell r="B147">
            <v>4248.88</v>
          </cell>
          <cell r="C147">
            <v>18</v>
          </cell>
          <cell r="D147">
            <v>17.7</v>
          </cell>
          <cell r="E147">
            <v>40.291666666666664</v>
          </cell>
          <cell r="F147" t="str">
            <v>NORWAY</v>
          </cell>
          <cell r="G147">
            <v>40</v>
          </cell>
          <cell r="H147">
            <v>7</v>
          </cell>
          <cell r="I147">
            <v>-22.591666666666665</v>
          </cell>
          <cell r="J147">
            <v>18</v>
          </cell>
        </row>
        <row r="148">
          <cell r="A148" t="str">
            <v>MAILIAO, TAIWAN</v>
          </cell>
          <cell r="B148">
            <v>9787.7900000000009</v>
          </cell>
          <cell r="C148">
            <v>31</v>
          </cell>
          <cell r="D148">
            <v>30.29</v>
          </cell>
          <cell r="E148">
            <v>37.07</v>
          </cell>
          <cell r="F148" t="str">
            <v>TAIWAN</v>
          </cell>
          <cell r="G148">
            <v>37.07</v>
          </cell>
          <cell r="H148">
            <v>0</v>
          </cell>
          <cell r="I148">
            <v>-6.7800000000000011</v>
          </cell>
          <cell r="J148">
            <v>31</v>
          </cell>
        </row>
        <row r="149">
          <cell r="A149" t="str">
            <v>AUGUSTA, ITALY</v>
          </cell>
          <cell r="B149">
            <v>4203.1000000000004</v>
          </cell>
          <cell r="C149">
            <v>13</v>
          </cell>
          <cell r="D149">
            <v>12.97</v>
          </cell>
          <cell r="E149">
            <v>15.92</v>
          </cell>
          <cell r="F149" t="str">
            <v>ITALY</v>
          </cell>
          <cell r="G149">
            <v>15.92</v>
          </cell>
          <cell r="H149">
            <v>0</v>
          </cell>
          <cell r="I149">
            <v>-2.9499999999999993</v>
          </cell>
          <cell r="J149">
            <v>13</v>
          </cell>
        </row>
        <row r="150">
          <cell r="A150" t="str">
            <v>UST-LUGA, RUSSIA</v>
          </cell>
          <cell r="B150">
            <v>5249.88</v>
          </cell>
          <cell r="C150">
            <v>22</v>
          </cell>
          <cell r="D150">
            <v>16.28</v>
          </cell>
          <cell r="E150">
            <v>19.93</v>
          </cell>
          <cell r="F150" t="str">
            <v>RUSSIA</v>
          </cell>
          <cell r="G150">
            <v>19.93</v>
          </cell>
          <cell r="H150">
            <v>0</v>
          </cell>
          <cell r="I150">
            <v>-3.6499999999999986</v>
          </cell>
          <cell r="J150">
            <v>16</v>
          </cell>
        </row>
        <row r="151">
          <cell r="A151" t="str">
            <v>VYSOTSK, RUSSIA</v>
          </cell>
          <cell r="C151">
            <v>22</v>
          </cell>
          <cell r="D151"/>
          <cell r="E151"/>
          <cell r="F151" t="str">
            <v>RUSSIA</v>
          </cell>
          <cell r="G151"/>
          <cell r="H151"/>
          <cell r="I151"/>
          <cell r="J151"/>
        </row>
        <row r="152">
          <cell r="A152" t="str">
            <v>KULEVI, GEORGIA</v>
          </cell>
          <cell r="C152">
            <v>23</v>
          </cell>
          <cell r="D152">
            <v>22.83</v>
          </cell>
          <cell r="F152" t="str">
            <v>GEORGIA</v>
          </cell>
        </row>
        <row r="153">
          <cell r="A153" t="str">
            <v>JAZAN, SAUDI ARABIA</v>
          </cell>
          <cell r="C153">
            <v>26</v>
          </cell>
          <cell r="F153" t="str">
            <v>SAUDI ARABIA</v>
          </cell>
        </row>
        <row r="154">
          <cell r="A154" t="str">
            <v>SLOVAAG, NORWAY</v>
          </cell>
          <cell r="B154">
            <v>4718.34</v>
          </cell>
          <cell r="C154">
            <v>20</v>
          </cell>
          <cell r="F154" t="str">
            <v>NORWAY</v>
          </cell>
        </row>
        <row r="155">
          <cell r="A155" t="str">
            <v>VASSILIKO BAY CYPRUS</v>
          </cell>
          <cell r="B155">
            <v>5071.46</v>
          </cell>
          <cell r="C155">
            <v>21</v>
          </cell>
          <cell r="F155" t="str">
            <v>CYPRUS</v>
          </cell>
        </row>
        <row r="156">
          <cell r="A156" t="str">
            <v>ST PETERSBURG, RUSSIA</v>
          </cell>
          <cell r="B156">
            <v>5289.06</v>
          </cell>
          <cell r="C156">
            <v>23</v>
          </cell>
          <cell r="F156" t="str">
            <v>RUSSIA</v>
          </cell>
        </row>
        <row r="157">
          <cell r="A157" t="str">
            <v>MURMANSK, RUSSIA</v>
          </cell>
          <cell r="B157">
            <v>5780.76</v>
          </cell>
          <cell r="C157">
            <v>24</v>
          </cell>
          <cell r="F157" t="str">
            <v>RUSSIA</v>
          </cell>
        </row>
        <row r="158">
          <cell r="A158" t="str">
            <v>TAMAN, RUSSIA</v>
          </cell>
          <cell r="B158">
            <v>5371.63</v>
          </cell>
          <cell r="C158">
            <v>22</v>
          </cell>
          <cell r="F158" t="str">
            <v>RUSSIA</v>
          </cell>
        </row>
        <row r="159">
          <cell r="A159" t="str">
            <v>SKIKDA, ALGERIA</v>
          </cell>
          <cell r="B159">
            <v>3751.49</v>
          </cell>
          <cell r="C159">
            <v>16</v>
          </cell>
          <cell r="F159" t="str">
            <v>ALGERIA</v>
          </cell>
        </row>
        <row r="160">
          <cell r="A160" t="str">
            <v>PRIMORSK, RUSSIA</v>
          </cell>
          <cell r="C160">
            <v>22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B2">
            <v>9393682</v>
          </cell>
          <cell r="C2" t="str">
            <v>VENUS GLORY</v>
          </cell>
        </row>
        <row r="3">
          <cell r="B3">
            <v>9411733</v>
          </cell>
          <cell r="C3" t="str">
            <v>ANAFI</v>
          </cell>
        </row>
        <row r="4">
          <cell r="B4">
            <v>9412086</v>
          </cell>
          <cell r="C4" t="str">
            <v>TELENDOS</v>
          </cell>
        </row>
        <row r="5">
          <cell r="B5">
            <v>9649146</v>
          </cell>
          <cell r="C5" t="str">
            <v>VERRAZANE</v>
          </cell>
        </row>
        <row r="6">
          <cell r="B6">
            <v>9666974</v>
          </cell>
          <cell r="C6" t="str">
            <v>SURVILLE</v>
          </cell>
        </row>
        <row r="7">
          <cell r="B7">
            <v>7377385</v>
          </cell>
          <cell r="C7" t="str">
            <v>ARCADIAN I</v>
          </cell>
        </row>
        <row r="8">
          <cell r="B8">
            <v>8309567</v>
          </cell>
          <cell r="C8" t="str">
            <v>SENTINEL I</v>
          </cell>
        </row>
        <row r="9">
          <cell r="B9">
            <v>8420608</v>
          </cell>
          <cell r="C9" t="str">
            <v>SITAKATHRINE</v>
          </cell>
        </row>
        <row r="10">
          <cell r="B10">
            <v>8513209</v>
          </cell>
          <cell r="C10" t="str">
            <v>B ELEPHANT</v>
          </cell>
        </row>
        <row r="11">
          <cell r="B11">
            <v>8607816</v>
          </cell>
          <cell r="C11" t="str">
            <v>RISING SUN</v>
          </cell>
        </row>
        <row r="12">
          <cell r="B12">
            <v>8609515</v>
          </cell>
          <cell r="C12" t="str">
            <v>JAMAR</v>
          </cell>
        </row>
        <row r="13">
          <cell r="B13">
            <v>8609515</v>
          </cell>
          <cell r="C13" t="str">
            <v>OVERSEAS JAMAR</v>
          </cell>
        </row>
        <row r="14">
          <cell r="B14">
            <v>8619429</v>
          </cell>
          <cell r="C14" t="str">
            <v>IGBINOSA</v>
          </cell>
        </row>
        <row r="15">
          <cell r="B15">
            <v>8619431</v>
          </cell>
          <cell r="C15" t="str">
            <v>ABIOLA</v>
          </cell>
        </row>
        <row r="16">
          <cell r="B16">
            <v>8704365</v>
          </cell>
          <cell r="C16" t="str">
            <v>GOLDIE</v>
          </cell>
        </row>
        <row r="17">
          <cell r="B17">
            <v>8715039</v>
          </cell>
          <cell r="C17" t="str">
            <v>DORADO</v>
          </cell>
        </row>
        <row r="18">
          <cell r="B18">
            <v>8717245</v>
          </cell>
          <cell r="C18" t="str">
            <v>PACIFIC TURQUOISE</v>
          </cell>
        </row>
        <row r="19">
          <cell r="B19">
            <v>8719217</v>
          </cell>
          <cell r="C19" t="str">
            <v>VERGINA II</v>
          </cell>
        </row>
        <row r="20">
          <cell r="B20">
            <v>8805470</v>
          </cell>
          <cell r="C20" t="str">
            <v>MT.REMI</v>
          </cell>
        </row>
        <row r="21">
          <cell r="B21">
            <v>8805470</v>
          </cell>
          <cell r="C21" t="str">
            <v>HUASCARAN</v>
          </cell>
        </row>
        <row r="22">
          <cell r="B22">
            <v>8806199</v>
          </cell>
          <cell r="C22" t="str">
            <v>RANGOON</v>
          </cell>
        </row>
        <row r="23">
          <cell r="B23">
            <v>8806371</v>
          </cell>
          <cell r="C23" t="str">
            <v>CRETE</v>
          </cell>
        </row>
        <row r="24">
          <cell r="B24">
            <v>8813568</v>
          </cell>
          <cell r="C24" t="str">
            <v>RATNA URVI</v>
          </cell>
        </row>
        <row r="25">
          <cell r="B25">
            <v>8817655</v>
          </cell>
          <cell r="C25" t="str">
            <v>MT ADVENTURE</v>
          </cell>
        </row>
        <row r="26">
          <cell r="B26">
            <v>8817655</v>
          </cell>
          <cell r="C26" t="str">
            <v>MT. ADVENTURE</v>
          </cell>
        </row>
        <row r="27">
          <cell r="B27">
            <v>8819108</v>
          </cell>
          <cell r="C27" t="str">
            <v>OJA II</v>
          </cell>
        </row>
        <row r="28">
          <cell r="B28">
            <v>8913954</v>
          </cell>
          <cell r="C28" t="str">
            <v>OLYMPIC FAITH</v>
          </cell>
        </row>
        <row r="29">
          <cell r="B29">
            <v>8913966</v>
          </cell>
          <cell r="C29" t="str">
            <v>OLYMPIC FLAIR</v>
          </cell>
        </row>
        <row r="30">
          <cell r="B30">
            <v>8915328</v>
          </cell>
          <cell r="C30" t="str">
            <v>GENMAR PROGRESS</v>
          </cell>
        </row>
        <row r="31">
          <cell r="B31">
            <v>8919336</v>
          </cell>
          <cell r="C31" t="str">
            <v>FALKONERA</v>
          </cell>
        </row>
        <row r="32">
          <cell r="B32">
            <v>8920490</v>
          </cell>
          <cell r="C32" t="str">
            <v>ITAMONTE</v>
          </cell>
        </row>
        <row r="33">
          <cell r="B33">
            <v>8920505</v>
          </cell>
          <cell r="C33" t="str">
            <v>ITAITUBA</v>
          </cell>
        </row>
        <row r="34">
          <cell r="B34">
            <v>9000194</v>
          </cell>
          <cell r="C34" t="str">
            <v>NAVARINO</v>
          </cell>
        </row>
        <row r="35">
          <cell r="B35">
            <v>9001007</v>
          </cell>
          <cell r="C35" t="str">
            <v>SUNRISE JEWEL</v>
          </cell>
        </row>
        <row r="36">
          <cell r="B36">
            <v>9002594</v>
          </cell>
          <cell r="C36" t="str">
            <v>LA PRUDENCIA</v>
          </cell>
        </row>
        <row r="37">
          <cell r="B37">
            <v>9002623</v>
          </cell>
          <cell r="C37" t="str">
            <v>LA MADRINA</v>
          </cell>
        </row>
        <row r="38">
          <cell r="B38">
            <v>9004530</v>
          </cell>
          <cell r="C38" t="str">
            <v>SHINYO SPLENDOR</v>
          </cell>
        </row>
        <row r="39">
          <cell r="B39">
            <v>9005170</v>
          </cell>
          <cell r="C39" t="str">
            <v>BW STADT</v>
          </cell>
        </row>
        <row r="40">
          <cell r="B40">
            <v>9005235</v>
          </cell>
          <cell r="C40" t="str">
            <v>YIOMARAL</v>
          </cell>
        </row>
        <row r="41">
          <cell r="B41">
            <v>9005261</v>
          </cell>
          <cell r="C41" t="str">
            <v>TULJA</v>
          </cell>
        </row>
        <row r="42">
          <cell r="B42">
            <v>9005780</v>
          </cell>
          <cell r="C42" t="str">
            <v>EMMANUEL</v>
          </cell>
        </row>
        <row r="43">
          <cell r="B43">
            <v>9006605</v>
          </cell>
          <cell r="C43" t="str">
            <v>AROSA</v>
          </cell>
        </row>
        <row r="44">
          <cell r="B44">
            <v>9006667</v>
          </cell>
          <cell r="C44" t="str">
            <v>NAROVA</v>
          </cell>
        </row>
        <row r="45">
          <cell r="B45">
            <v>9011246</v>
          </cell>
          <cell r="C45" t="str">
            <v>TI GUARDIAN</v>
          </cell>
        </row>
        <row r="46">
          <cell r="B46">
            <v>9012240</v>
          </cell>
          <cell r="C46" t="str">
            <v>GLEN MAYE</v>
          </cell>
        </row>
        <row r="47">
          <cell r="B47">
            <v>9012616</v>
          </cell>
          <cell r="C47" t="str">
            <v>FRONT DELTA</v>
          </cell>
        </row>
        <row r="48">
          <cell r="B48">
            <v>9013749</v>
          </cell>
          <cell r="C48" t="str">
            <v>OLYMPIC LOYALTY</v>
          </cell>
        </row>
        <row r="49">
          <cell r="B49">
            <v>9015060</v>
          </cell>
          <cell r="C49" t="str">
            <v>FOUR BAY</v>
          </cell>
        </row>
        <row r="50">
          <cell r="B50">
            <v>9018476</v>
          </cell>
          <cell r="C50" t="str">
            <v>UNITED RESOLVE</v>
          </cell>
        </row>
        <row r="51">
          <cell r="B51">
            <v>9030917</v>
          </cell>
          <cell r="C51" t="str">
            <v>SCORPIUS</v>
          </cell>
        </row>
        <row r="52">
          <cell r="B52">
            <v>9032496</v>
          </cell>
          <cell r="C52" t="str">
            <v>ALBATROSS</v>
          </cell>
        </row>
        <row r="53">
          <cell r="B53">
            <v>9033971</v>
          </cell>
          <cell r="C53" t="str">
            <v>OLINDA</v>
          </cell>
        </row>
        <row r="54">
          <cell r="B54">
            <v>9039121</v>
          </cell>
          <cell r="C54" t="str">
            <v>INTERIM</v>
          </cell>
        </row>
        <row r="55">
          <cell r="B55">
            <v>9039121</v>
          </cell>
          <cell r="C55" t="str">
            <v>RESHMA</v>
          </cell>
        </row>
        <row r="56">
          <cell r="B56">
            <v>9041057</v>
          </cell>
          <cell r="C56" t="str">
            <v>GERD KNUTSEN</v>
          </cell>
        </row>
        <row r="57">
          <cell r="B57">
            <v>9041095</v>
          </cell>
          <cell r="C57" t="str">
            <v>SUNLIGHT JEWEL</v>
          </cell>
        </row>
        <row r="58">
          <cell r="B58">
            <v>9041588</v>
          </cell>
          <cell r="C58" t="str">
            <v>ANTIPAROS</v>
          </cell>
        </row>
        <row r="59">
          <cell r="B59">
            <v>9042063</v>
          </cell>
          <cell r="C59" t="str">
            <v>MARAN LYRA</v>
          </cell>
        </row>
        <row r="60">
          <cell r="B60">
            <v>9045455</v>
          </cell>
          <cell r="C60" t="str">
            <v>NORTHERN JEWEL</v>
          </cell>
        </row>
        <row r="61">
          <cell r="B61">
            <v>9045467</v>
          </cell>
          <cell r="C61" t="str">
            <v>WESTERN JEWEL</v>
          </cell>
        </row>
        <row r="62">
          <cell r="B62">
            <v>9047386</v>
          </cell>
          <cell r="C62" t="str">
            <v>AFRICAN BEAUTY</v>
          </cell>
        </row>
        <row r="63">
          <cell r="B63">
            <v>9056117</v>
          </cell>
          <cell r="C63" t="str">
            <v>YANGTZE STAR</v>
          </cell>
        </row>
        <row r="64">
          <cell r="B64">
            <v>9056806</v>
          </cell>
          <cell r="C64" t="str">
            <v>NIKATOR</v>
          </cell>
        </row>
        <row r="65">
          <cell r="B65">
            <v>9073050</v>
          </cell>
          <cell r="C65" t="str">
            <v>MARAN CENTAURUS</v>
          </cell>
        </row>
        <row r="66">
          <cell r="B66">
            <v>9074561</v>
          </cell>
          <cell r="C66" t="str">
            <v>KITION</v>
          </cell>
        </row>
        <row r="67">
          <cell r="B67">
            <v>9077874</v>
          </cell>
          <cell r="C67" t="str">
            <v>KENSINGTON</v>
          </cell>
        </row>
        <row r="68">
          <cell r="B68">
            <v>9079078</v>
          </cell>
          <cell r="C68" t="str">
            <v>NAVARZ</v>
          </cell>
        </row>
        <row r="69">
          <cell r="B69">
            <v>9082300</v>
          </cell>
          <cell r="C69" t="str">
            <v>HEBEI MOUNTAIN</v>
          </cell>
        </row>
        <row r="70">
          <cell r="B70">
            <v>9085364</v>
          </cell>
          <cell r="C70" t="str">
            <v>BW HIBISCUS</v>
          </cell>
        </row>
        <row r="71">
          <cell r="B71">
            <v>9085390</v>
          </cell>
          <cell r="C71" t="str">
            <v>AFRICAN GEM</v>
          </cell>
        </row>
        <row r="72">
          <cell r="B72">
            <v>9085390</v>
          </cell>
          <cell r="C72" t="str">
            <v>OVERSEAS NEDIMAR</v>
          </cell>
        </row>
        <row r="73">
          <cell r="B73">
            <v>9087972</v>
          </cell>
          <cell r="C73" t="str">
            <v>DISTYA AKULA</v>
          </cell>
        </row>
        <row r="74">
          <cell r="B74">
            <v>9087972</v>
          </cell>
          <cell r="C74" t="str">
            <v>FRONT GLORY</v>
          </cell>
        </row>
        <row r="75">
          <cell r="B75">
            <v>9088548</v>
          </cell>
          <cell r="C75" t="str">
            <v>VENETIA</v>
          </cell>
        </row>
        <row r="76">
          <cell r="B76">
            <v>9088689</v>
          </cell>
          <cell r="C76" t="str">
            <v>OLYMPIC LEGACY</v>
          </cell>
        </row>
        <row r="77">
          <cell r="B77">
            <v>9102241</v>
          </cell>
          <cell r="C77" t="str">
            <v>GHAWAR</v>
          </cell>
        </row>
        <row r="78">
          <cell r="B78">
            <v>9102277</v>
          </cell>
          <cell r="C78" t="str">
            <v>SAFANIYAH</v>
          </cell>
        </row>
        <row r="79">
          <cell r="B79">
            <v>9104885</v>
          </cell>
          <cell r="C79" t="str">
            <v>CHEVAL BLEU</v>
          </cell>
        </row>
        <row r="80">
          <cell r="B80">
            <v>9104885</v>
          </cell>
          <cell r="C80" t="str">
            <v>FRONT SPLENDOUR</v>
          </cell>
        </row>
        <row r="81">
          <cell r="B81">
            <v>9106156</v>
          </cell>
          <cell r="C81" t="str">
            <v>ATLANTIC LIBERTY</v>
          </cell>
        </row>
        <row r="82">
          <cell r="B82">
            <v>9107710</v>
          </cell>
          <cell r="C82" t="str">
            <v>HELLESPONT TROOPER</v>
          </cell>
        </row>
        <row r="83">
          <cell r="B83">
            <v>9113977</v>
          </cell>
          <cell r="C83" t="str">
            <v>CENTENNIAL JEWEL</v>
          </cell>
        </row>
        <row r="84">
          <cell r="B84">
            <v>9114593</v>
          </cell>
          <cell r="C84" t="str">
            <v>NORTH STAR</v>
          </cell>
        </row>
        <row r="85">
          <cell r="B85">
            <v>9116931</v>
          </cell>
          <cell r="C85" t="str">
            <v>ORIENTAL RUBY</v>
          </cell>
        </row>
        <row r="86">
          <cell r="B86">
            <v>9118056</v>
          </cell>
          <cell r="C86" t="str">
            <v>SAM PURPOSE</v>
          </cell>
        </row>
        <row r="87">
          <cell r="B87">
            <v>9118458</v>
          </cell>
          <cell r="C87" t="str">
            <v>HELLESPONT TRINITY</v>
          </cell>
        </row>
        <row r="88">
          <cell r="B88">
            <v>9121003</v>
          </cell>
          <cell r="C88" t="str">
            <v>OVERSEAS LIMAR</v>
          </cell>
        </row>
        <row r="89">
          <cell r="B89">
            <v>9122916</v>
          </cell>
          <cell r="C89" t="str">
            <v>ASTRO ARCTURUS</v>
          </cell>
        </row>
        <row r="90">
          <cell r="B90">
            <v>9123075</v>
          </cell>
          <cell r="C90" t="str">
            <v>WILANA</v>
          </cell>
        </row>
        <row r="91">
          <cell r="B91">
            <v>9127148</v>
          </cell>
          <cell r="C91" t="str">
            <v>ALDAWHA</v>
          </cell>
        </row>
        <row r="92">
          <cell r="B92">
            <v>9128283</v>
          </cell>
          <cell r="C92" t="str">
            <v>CAP GEORGES</v>
          </cell>
        </row>
        <row r="93">
          <cell r="B93">
            <v>9131137</v>
          </cell>
          <cell r="C93" t="str">
            <v>NORDIC HARRIER</v>
          </cell>
        </row>
        <row r="94">
          <cell r="B94">
            <v>9131149</v>
          </cell>
          <cell r="C94" t="str">
            <v>NORDIC HAWK</v>
          </cell>
        </row>
        <row r="95">
          <cell r="B95">
            <v>9131151</v>
          </cell>
          <cell r="C95" t="str">
            <v>NORDIC HUNTER</v>
          </cell>
        </row>
        <row r="96">
          <cell r="B96">
            <v>9133070</v>
          </cell>
          <cell r="C96" t="str">
            <v>MOXON</v>
          </cell>
        </row>
        <row r="97">
          <cell r="B97">
            <v>9133848</v>
          </cell>
          <cell r="C97" t="str">
            <v>TAJIMARE</v>
          </cell>
        </row>
        <row r="98">
          <cell r="B98">
            <v>9133850</v>
          </cell>
          <cell r="C98" t="str">
            <v>CS DEVELOPMENT</v>
          </cell>
        </row>
        <row r="99">
          <cell r="B99">
            <v>9133850</v>
          </cell>
          <cell r="C99" t="str">
            <v>COSMIC JEWEL</v>
          </cell>
        </row>
        <row r="100">
          <cell r="B100">
            <v>9137648</v>
          </cell>
          <cell r="C100" t="str">
            <v>CAP LAURENT</v>
          </cell>
        </row>
        <row r="101">
          <cell r="B101">
            <v>9148635</v>
          </cell>
          <cell r="C101" t="str">
            <v>ASHNA</v>
          </cell>
        </row>
        <row r="102">
          <cell r="B102">
            <v>9150365</v>
          </cell>
          <cell r="C102" t="str">
            <v>NAVIGA</v>
          </cell>
        </row>
        <row r="103">
          <cell r="B103">
            <v>9150834</v>
          </cell>
          <cell r="C103" t="str">
            <v>FRONT ARDENNE</v>
          </cell>
        </row>
        <row r="104">
          <cell r="B104">
            <v>9151840</v>
          </cell>
          <cell r="C104" t="str">
            <v>WILMINA</v>
          </cell>
        </row>
        <row r="105">
          <cell r="B105">
            <v>9153537</v>
          </cell>
          <cell r="C105" t="str">
            <v>GOLDEN VICTORY</v>
          </cell>
        </row>
        <row r="106">
          <cell r="B106">
            <v>9155808</v>
          </cell>
          <cell r="C106" t="str">
            <v>FRONT BRABANT</v>
          </cell>
        </row>
        <row r="107">
          <cell r="B107">
            <v>9157715</v>
          </cell>
          <cell r="C107" t="str">
            <v>NORDIC FIGHTER</v>
          </cell>
        </row>
        <row r="108">
          <cell r="B108">
            <v>9157727</v>
          </cell>
          <cell r="C108" t="str">
            <v>NORDIC DISCOVERY</v>
          </cell>
        </row>
        <row r="109">
          <cell r="B109">
            <v>9157765</v>
          </cell>
          <cell r="C109" t="str">
            <v>FORWARD BRIDGE</v>
          </cell>
        </row>
        <row r="110">
          <cell r="B110">
            <v>9158147</v>
          </cell>
          <cell r="C110" t="str">
            <v>CAP JEAN</v>
          </cell>
        </row>
        <row r="111">
          <cell r="B111">
            <v>9158264</v>
          </cell>
          <cell r="C111" t="str">
            <v>OCANA</v>
          </cell>
        </row>
        <row r="112">
          <cell r="B112">
            <v>9158898</v>
          </cell>
          <cell r="C112" t="str">
            <v>HYUNDAI SUN</v>
          </cell>
        </row>
        <row r="113">
          <cell r="B113">
            <v>9159660</v>
          </cell>
          <cell r="C113" t="str">
            <v>KIM JACOB</v>
          </cell>
        </row>
        <row r="114">
          <cell r="B114">
            <v>9159672</v>
          </cell>
          <cell r="C114" t="str">
            <v>HELLESPONT TRUST</v>
          </cell>
        </row>
        <row r="115">
          <cell r="B115">
            <v>9159672</v>
          </cell>
          <cell r="C115" t="str">
            <v>NORDIC AURORA</v>
          </cell>
        </row>
        <row r="116">
          <cell r="B116">
            <v>9159684</v>
          </cell>
          <cell r="C116" t="str">
            <v>NORDIC SPRITE</v>
          </cell>
        </row>
        <row r="117">
          <cell r="B117">
            <v>9160190</v>
          </cell>
          <cell r="C117" t="str">
            <v>KIMOLOS</v>
          </cell>
        </row>
        <row r="118">
          <cell r="B118">
            <v>9160205</v>
          </cell>
          <cell r="C118" t="str">
            <v>NORDIC JUPITER</v>
          </cell>
        </row>
        <row r="119">
          <cell r="B119">
            <v>9160217</v>
          </cell>
          <cell r="C119" t="str">
            <v>BEIJING</v>
          </cell>
        </row>
        <row r="120">
          <cell r="B120">
            <v>9160217</v>
          </cell>
          <cell r="C120" t="str">
            <v>HELLESPONT TRIUMPH</v>
          </cell>
        </row>
        <row r="121">
          <cell r="B121">
            <v>9160229</v>
          </cell>
          <cell r="C121" t="str">
            <v>CAP ROMUALD</v>
          </cell>
        </row>
        <row r="122">
          <cell r="B122">
            <v>9162887</v>
          </cell>
          <cell r="C122" t="str">
            <v>AL SHEGAYA</v>
          </cell>
        </row>
        <row r="123">
          <cell r="B123">
            <v>9165932</v>
          </cell>
          <cell r="C123" t="str">
            <v>SATURN GLORY</v>
          </cell>
        </row>
        <row r="124">
          <cell r="B124">
            <v>9166675</v>
          </cell>
          <cell r="C124" t="str">
            <v>FRONT CENTURY</v>
          </cell>
        </row>
        <row r="125">
          <cell r="B125">
            <v>9166687</v>
          </cell>
          <cell r="C125" t="str">
            <v>FRONT CHAMPION</v>
          </cell>
        </row>
        <row r="126">
          <cell r="B126">
            <v>9166754</v>
          </cell>
          <cell r="C126" t="str">
            <v>NEW TINOS</v>
          </cell>
        </row>
        <row r="127">
          <cell r="B127">
            <v>9166754</v>
          </cell>
          <cell r="C127" t="str">
            <v>GC GUANGZHOU</v>
          </cell>
        </row>
        <row r="128">
          <cell r="B128">
            <v>9166754</v>
          </cell>
          <cell r="C128" t="str">
            <v>PACIFIC LAGOON</v>
          </cell>
        </row>
        <row r="129">
          <cell r="B129">
            <v>9167198</v>
          </cell>
          <cell r="C129" t="str">
            <v>NORDIC SATURN</v>
          </cell>
        </row>
        <row r="130">
          <cell r="B130">
            <v>9169421</v>
          </cell>
          <cell r="C130" t="str">
            <v>MINDANAO</v>
          </cell>
        </row>
        <row r="131">
          <cell r="B131">
            <v>9169627</v>
          </cell>
          <cell r="C131" t="str">
            <v>SALLIE KNUTSEN</v>
          </cell>
        </row>
        <row r="132">
          <cell r="B132">
            <v>9169689</v>
          </cell>
          <cell r="C132" t="str">
            <v>FRONT WARRIOR</v>
          </cell>
        </row>
        <row r="133">
          <cell r="B133">
            <v>9169691</v>
          </cell>
          <cell r="C133" t="str">
            <v>FRONT CHIEF</v>
          </cell>
        </row>
        <row r="134">
          <cell r="B134">
            <v>9171357</v>
          </cell>
          <cell r="C134" t="str">
            <v>NOUNOU</v>
          </cell>
        </row>
        <row r="135">
          <cell r="B135">
            <v>9171436</v>
          </cell>
          <cell r="C135" t="str">
            <v>LUXE</v>
          </cell>
        </row>
        <row r="136">
          <cell r="B136">
            <v>9171448</v>
          </cell>
          <cell r="C136" t="str">
            <v>MARAN CALLISTO</v>
          </cell>
        </row>
        <row r="137">
          <cell r="B137">
            <v>9171450</v>
          </cell>
          <cell r="C137" t="str">
            <v>SEMNAN</v>
          </cell>
        </row>
        <row r="138">
          <cell r="B138">
            <v>9172038</v>
          </cell>
          <cell r="C138" t="str">
            <v>SUSANGIRD</v>
          </cell>
        </row>
        <row r="139">
          <cell r="B139">
            <v>9172040</v>
          </cell>
          <cell r="C139" t="str">
            <v>SANANDAJ</v>
          </cell>
        </row>
        <row r="140">
          <cell r="B140">
            <v>9172674</v>
          </cell>
          <cell r="C140" t="str">
            <v>OVATELLA</v>
          </cell>
        </row>
        <row r="141">
          <cell r="B141">
            <v>9172844</v>
          </cell>
          <cell r="C141" t="str">
            <v>FRONT OPALIA</v>
          </cell>
        </row>
        <row r="142">
          <cell r="B142">
            <v>9172868</v>
          </cell>
          <cell r="C142" t="str">
            <v>FRONT TINA</v>
          </cell>
        </row>
        <row r="143">
          <cell r="B143">
            <v>9173745</v>
          </cell>
          <cell r="C143" t="str">
            <v>EUROHOPE</v>
          </cell>
        </row>
        <row r="144">
          <cell r="B144">
            <v>9173745</v>
          </cell>
          <cell r="C144" t="str">
            <v>GENMAR HOPE</v>
          </cell>
        </row>
        <row r="145">
          <cell r="B145">
            <v>9173757</v>
          </cell>
          <cell r="C145" t="str">
            <v>GENER8 HORN</v>
          </cell>
        </row>
        <row r="146">
          <cell r="B146">
            <v>9173757</v>
          </cell>
          <cell r="C146" t="str">
            <v>GENMAR HORN</v>
          </cell>
        </row>
        <row r="147">
          <cell r="B147">
            <v>9174218</v>
          </cell>
          <cell r="C147" t="str">
            <v>MARAN GEMINI</v>
          </cell>
        </row>
        <row r="148">
          <cell r="B148">
            <v>9174397</v>
          </cell>
          <cell r="C148" t="str">
            <v>DS COMMANDER</v>
          </cell>
        </row>
        <row r="149">
          <cell r="B149">
            <v>9174397</v>
          </cell>
          <cell r="C149" t="str">
            <v>FRONT COMMANDER</v>
          </cell>
        </row>
        <row r="150">
          <cell r="B150">
            <v>9174660</v>
          </cell>
          <cell r="C150" t="str">
            <v>MARAN CAPELLA</v>
          </cell>
        </row>
        <row r="151">
          <cell r="B151">
            <v>9175078</v>
          </cell>
          <cell r="C151" t="str">
            <v>OLIVER JACOB</v>
          </cell>
        </row>
        <row r="152">
          <cell r="B152">
            <v>9176993</v>
          </cell>
          <cell r="C152" t="str">
            <v>FRONT COMMODORE</v>
          </cell>
        </row>
        <row r="153">
          <cell r="B153">
            <v>9177167</v>
          </cell>
          <cell r="C153" t="str">
            <v>POROS</v>
          </cell>
        </row>
        <row r="154">
          <cell r="B154">
            <v>9179610</v>
          </cell>
          <cell r="C154" t="str">
            <v>HERO I</v>
          </cell>
        </row>
        <row r="155">
          <cell r="B155">
            <v>9179701</v>
          </cell>
          <cell r="C155" t="str">
            <v>BW NYSA</v>
          </cell>
        </row>
        <row r="156">
          <cell r="B156">
            <v>9180114</v>
          </cell>
          <cell r="C156" t="str">
            <v>SONANGOL GIRASSOL</v>
          </cell>
        </row>
        <row r="157">
          <cell r="B157">
            <v>9180138</v>
          </cell>
          <cell r="C157" t="str">
            <v>PATRIS</v>
          </cell>
        </row>
        <row r="158">
          <cell r="B158">
            <v>9180152</v>
          </cell>
          <cell r="C158" t="str">
            <v>BRITISH PROGRESS</v>
          </cell>
        </row>
        <row r="159">
          <cell r="B159">
            <v>9180164</v>
          </cell>
          <cell r="C159" t="str">
            <v>RIDGEBURY PURPOSE</v>
          </cell>
        </row>
        <row r="160">
          <cell r="B160">
            <v>9180164</v>
          </cell>
          <cell r="C160" t="str">
            <v>BRITISH PURPOSE</v>
          </cell>
        </row>
        <row r="161">
          <cell r="B161">
            <v>9180255</v>
          </cell>
          <cell r="C161" t="str">
            <v>BRITISH PRIDE</v>
          </cell>
        </row>
        <row r="162">
          <cell r="B162">
            <v>9180891</v>
          </cell>
          <cell r="C162" t="str">
            <v>DHT PHOENIX</v>
          </cell>
        </row>
        <row r="163">
          <cell r="B163">
            <v>9181194</v>
          </cell>
          <cell r="C163" t="str">
            <v>MARINA M</v>
          </cell>
        </row>
        <row r="164">
          <cell r="B164">
            <v>9181534</v>
          </cell>
          <cell r="C164" t="str">
            <v>NASSAU ENERGY</v>
          </cell>
        </row>
        <row r="165">
          <cell r="B165">
            <v>9182069</v>
          </cell>
          <cell r="C165" t="str">
            <v>LEPTA MERMAID</v>
          </cell>
        </row>
        <row r="166">
          <cell r="B166">
            <v>9182306</v>
          </cell>
          <cell r="C166" t="str">
            <v>MT LUCKY TRADER</v>
          </cell>
        </row>
        <row r="167">
          <cell r="B167">
            <v>9182306</v>
          </cell>
          <cell r="C167" t="str">
            <v>LUCKY TRADER</v>
          </cell>
        </row>
        <row r="168">
          <cell r="B168">
            <v>9182318</v>
          </cell>
          <cell r="C168" t="str">
            <v>C DREAM</v>
          </cell>
        </row>
        <row r="169">
          <cell r="B169">
            <v>9182746</v>
          </cell>
          <cell r="C169" t="str">
            <v>GENER8 PHOENIX</v>
          </cell>
        </row>
        <row r="170">
          <cell r="B170">
            <v>9182746</v>
          </cell>
          <cell r="C170" t="str">
            <v>GENMAR PHOENIX</v>
          </cell>
        </row>
        <row r="171">
          <cell r="B171">
            <v>9182942</v>
          </cell>
          <cell r="C171" t="str">
            <v>EAGLE ANAHEIM</v>
          </cell>
        </row>
        <row r="172">
          <cell r="B172">
            <v>9183283</v>
          </cell>
          <cell r="C172" t="str">
            <v>CARTOLA</v>
          </cell>
        </row>
        <row r="173">
          <cell r="B173">
            <v>9183295</v>
          </cell>
          <cell r="C173" t="str">
            <v>IOANNIS</v>
          </cell>
        </row>
        <row r="174">
          <cell r="B174">
            <v>9183300</v>
          </cell>
          <cell r="C174" t="str">
            <v>MT SEADANCE</v>
          </cell>
        </row>
        <row r="175">
          <cell r="B175">
            <v>9183300</v>
          </cell>
          <cell r="C175" t="str">
            <v>SEADANCE</v>
          </cell>
        </row>
        <row r="176">
          <cell r="B176">
            <v>9183348</v>
          </cell>
          <cell r="C176" t="str">
            <v>ATAKA</v>
          </cell>
        </row>
        <row r="177">
          <cell r="B177">
            <v>9184392</v>
          </cell>
          <cell r="C177" t="str">
            <v>MARITIME JEWEL</v>
          </cell>
        </row>
        <row r="178">
          <cell r="B178">
            <v>9184603</v>
          </cell>
          <cell r="C178" t="str">
            <v>PACIFIC SILVER</v>
          </cell>
        </row>
        <row r="179">
          <cell r="B179">
            <v>9185279</v>
          </cell>
          <cell r="C179" t="str">
            <v>SEAFAITH II</v>
          </cell>
        </row>
        <row r="180">
          <cell r="B180">
            <v>9185528</v>
          </cell>
          <cell r="C180" t="str">
            <v>GENER8 SPYRIDON</v>
          </cell>
        </row>
        <row r="181">
          <cell r="B181">
            <v>9185528</v>
          </cell>
          <cell r="C181" t="str">
            <v>GENMAR SPYRIDON</v>
          </cell>
        </row>
        <row r="182">
          <cell r="B182">
            <v>9185530</v>
          </cell>
          <cell r="C182" t="str">
            <v>GENER8 ARGUS</v>
          </cell>
        </row>
        <row r="183">
          <cell r="B183">
            <v>9185530</v>
          </cell>
          <cell r="C183" t="str">
            <v>GENMAR ARGUS</v>
          </cell>
        </row>
        <row r="184">
          <cell r="B184">
            <v>9187227</v>
          </cell>
          <cell r="C184" t="str">
            <v>CAPE BANTRY</v>
          </cell>
        </row>
        <row r="185">
          <cell r="B185">
            <v>9187239</v>
          </cell>
          <cell r="C185" t="str">
            <v>CAPE BALDER</v>
          </cell>
        </row>
        <row r="186">
          <cell r="B186">
            <v>9187643</v>
          </cell>
          <cell r="C186" t="str">
            <v>SEAPRIDE</v>
          </cell>
        </row>
        <row r="187">
          <cell r="B187">
            <v>9187772</v>
          </cell>
          <cell r="C187" t="str">
            <v xml:space="preserve">NEW PAROS </v>
          </cell>
        </row>
        <row r="188">
          <cell r="B188">
            <v>9188764</v>
          </cell>
          <cell r="C188" t="str">
            <v>ELBTANK GERMANY</v>
          </cell>
        </row>
        <row r="189">
          <cell r="B189">
            <v>9188788</v>
          </cell>
          <cell r="C189" t="str">
            <v>MAX JACOB</v>
          </cell>
        </row>
        <row r="190">
          <cell r="B190">
            <v>9189146</v>
          </cell>
          <cell r="C190" t="str">
            <v>FOUR SMILE</v>
          </cell>
        </row>
        <row r="191">
          <cell r="B191">
            <v>9191412</v>
          </cell>
          <cell r="C191" t="str">
            <v>IBUKISAN</v>
          </cell>
        </row>
        <row r="192">
          <cell r="B192">
            <v>9191711</v>
          </cell>
          <cell r="C192" t="str">
            <v>SIFNOS</v>
          </cell>
        </row>
        <row r="193">
          <cell r="B193">
            <v>9191723</v>
          </cell>
          <cell r="C193" t="str">
            <v>MOGRA</v>
          </cell>
        </row>
        <row r="194">
          <cell r="B194">
            <v>9191723</v>
          </cell>
          <cell r="C194" t="str">
            <v>SIKINOS</v>
          </cell>
        </row>
        <row r="195">
          <cell r="B195">
            <v>9194127</v>
          </cell>
          <cell r="C195" t="str">
            <v>MARAN CASTOR</v>
          </cell>
        </row>
        <row r="196">
          <cell r="B196">
            <v>9194983</v>
          </cell>
          <cell r="C196" t="str">
            <v>COSMIC</v>
          </cell>
        </row>
        <row r="197">
          <cell r="B197">
            <v>9194995</v>
          </cell>
          <cell r="C197" t="str">
            <v>MAJESTIC</v>
          </cell>
        </row>
        <row r="198">
          <cell r="B198">
            <v>9196606</v>
          </cell>
          <cell r="C198" t="str">
            <v>FRONT ARIAKE</v>
          </cell>
        </row>
        <row r="199">
          <cell r="B199">
            <v>9196618</v>
          </cell>
          <cell r="C199" t="str">
            <v>OVERSEAS SAKURA</v>
          </cell>
        </row>
        <row r="200">
          <cell r="B200">
            <v>9196644</v>
          </cell>
          <cell r="C200" t="str">
            <v>FRONT HAKATA</v>
          </cell>
        </row>
        <row r="201">
          <cell r="B201">
            <v>9196644</v>
          </cell>
          <cell r="C201" t="str">
            <v>OTINA</v>
          </cell>
        </row>
        <row r="202">
          <cell r="B202">
            <v>9197832</v>
          </cell>
          <cell r="C202" t="str">
            <v>BANDAISAN</v>
          </cell>
        </row>
        <row r="203">
          <cell r="B203">
            <v>9197832</v>
          </cell>
          <cell r="C203" t="str">
            <v>KALAMOS</v>
          </cell>
        </row>
        <row r="204">
          <cell r="B204">
            <v>9197856</v>
          </cell>
          <cell r="C204" t="str">
            <v>YOHTEISAN</v>
          </cell>
        </row>
        <row r="205">
          <cell r="B205">
            <v>9197868</v>
          </cell>
          <cell r="C205" t="str">
            <v>SHINYO OCEAN</v>
          </cell>
        </row>
        <row r="206">
          <cell r="B206">
            <v>9197870</v>
          </cell>
          <cell r="C206" t="str">
            <v>SHINYO KA NNIKA</v>
          </cell>
        </row>
        <row r="207">
          <cell r="B207">
            <v>9197870</v>
          </cell>
          <cell r="C207" t="str">
            <v>SHINYO KANNIKA</v>
          </cell>
        </row>
        <row r="208">
          <cell r="B208">
            <v>9197894</v>
          </cell>
          <cell r="C208" t="str">
            <v>OVERSEAS RAPHAEL</v>
          </cell>
        </row>
        <row r="209">
          <cell r="B209">
            <v>9198094</v>
          </cell>
          <cell r="C209" t="str">
            <v>MINERVA ALEXANDRA</v>
          </cell>
        </row>
        <row r="210">
          <cell r="B210">
            <v>9198317</v>
          </cell>
          <cell r="C210" t="str">
            <v>FORMOSAPTRO CHALLNGR</v>
          </cell>
        </row>
        <row r="211">
          <cell r="B211">
            <v>9198317</v>
          </cell>
          <cell r="C211" t="str">
            <v>FORMOSAPETRO CHALLENGER</v>
          </cell>
        </row>
        <row r="212">
          <cell r="B212">
            <v>9198666</v>
          </cell>
          <cell r="C212" t="str">
            <v>SRI VISHNU</v>
          </cell>
        </row>
        <row r="213">
          <cell r="B213">
            <v>9198666</v>
          </cell>
          <cell r="C213" t="str">
            <v>DHT TRADER</v>
          </cell>
        </row>
        <row r="214">
          <cell r="B214">
            <v>9198666</v>
          </cell>
          <cell r="C214" t="str">
            <v>OVERSEAS LONDON</v>
          </cell>
        </row>
        <row r="215">
          <cell r="B215">
            <v>9199713</v>
          </cell>
          <cell r="C215" t="str">
            <v>DYNASTY</v>
          </cell>
        </row>
        <row r="216">
          <cell r="B216">
            <v>9202716</v>
          </cell>
          <cell r="C216" t="str">
            <v>DELTA MILLENNIUM</v>
          </cell>
        </row>
        <row r="217">
          <cell r="B217">
            <v>9203253</v>
          </cell>
          <cell r="C217" t="str">
            <v>CERIGO</v>
          </cell>
        </row>
        <row r="218">
          <cell r="B218">
            <v>9203253</v>
          </cell>
          <cell r="C218" t="str">
            <v>SONGA JULIE</v>
          </cell>
        </row>
        <row r="219">
          <cell r="B219">
            <v>9203265</v>
          </cell>
          <cell r="C219" t="str">
            <v>KALYMNOS</v>
          </cell>
        </row>
        <row r="220">
          <cell r="B220">
            <v>9203277</v>
          </cell>
          <cell r="C220" t="str">
            <v>PLUTO GLORY</v>
          </cell>
        </row>
        <row r="221">
          <cell r="B221">
            <v>9203277</v>
          </cell>
          <cell r="C221" t="str">
            <v>VICTORY I</v>
          </cell>
        </row>
        <row r="222">
          <cell r="B222">
            <v>9203289</v>
          </cell>
          <cell r="C222" t="str">
            <v>MERCURY GLORY</v>
          </cell>
        </row>
        <row r="223">
          <cell r="B223">
            <v>9203760</v>
          </cell>
          <cell r="C223" t="str">
            <v>SONANGOL LUANDA</v>
          </cell>
        </row>
        <row r="224">
          <cell r="B224">
            <v>9203772</v>
          </cell>
          <cell r="C224" t="str">
            <v>SONANGOL KIZOMBA</v>
          </cell>
        </row>
        <row r="225">
          <cell r="B225">
            <v>9203784</v>
          </cell>
          <cell r="C225" t="str">
            <v>TENERIFE SPIRIT</v>
          </cell>
        </row>
        <row r="226">
          <cell r="B226">
            <v>9203796</v>
          </cell>
          <cell r="C226" t="str">
            <v>LAKATAMIA</v>
          </cell>
        </row>
        <row r="227">
          <cell r="B227">
            <v>9205067</v>
          </cell>
          <cell r="C227" t="str">
            <v>ZALLAQ</v>
          </cell>
        </row>
        <row r="228">
          <cell r="B228">
            <v>9205873</v>
          </cell>
          <cell r="C228" t="str">
            <v>ERAWAN 99</v>
          </cell>
        </row>
        <row r="229">
          <cell r="B229">
            <v>9206310</v>
          </cell>
          <cell r="C229" t="str">
            <v>ARION</v>
          </cell>
        </row>
        <row r="230">
          <cell r="B230">
            <v>9207027</v>
          </cell>
          <cell r="C230" t="str">
            <v>ALGECIRAS SPIRIT</v>
          </cell>
        </row>
        <row r="231">
          <cell r="B231">
            <v>9208045</v>
          </cell>
          <cell r="C231" t="str">
            <v>NORDIC SPIRIT</v>
          </cell>
        </row>
        <row r="232">
          <cell r="B232">
            <v>9208057</v>
          </cell>
          <cell r="C232" t="str">
            <v>JAG LAKSHITA</v>
          </cell>
        </row>
        <row r="233">
          <cell r="B233">
            <v>9208069</v>
          </cell>
          <cell r="C233" t="str">
            <v>JAG LATEEF</v>
          </cell>
        </row>
        <row r="234">
          <cell r="B234">
            <v>9208215</v>
          </cell>
          <cell r="C234" t="str">
            <v>CHRYSSI</v>
          </cell>
        </row>
        <row r="235">
          <cell r="B235">
            <v>9212759</v>
          </cell>
          <cell r="C235" t="str">
            <v>ULTIMATE FREEDOM</v>
          </cell>
        </row>
        <row r="236">
          <cell r="B236">
            <v>9212759</v>
          </cell>
          <cell r="C236" t="str">
            <v>HUELVA SPIRIT</v>
          </cell>
        </row>
        <row r="237">
          <cell r="B237">
            <v>9212864</v>
          </cell>
          <cell r="C237" t="str">
            <v>N.TOPAZ</v>
          </cell>
        </row>
        <row r="238">
          <cell r="B238">
            <v>9212864</v>
          </cell>
          <cell r="C238" t="str">
            <v>OLYMPIC HAWK</v>
          </cell>
        </row>
        <row r="239">
          <cell r="B239">
            <v>9212876</v>
          </cell>
          <cell r="C239" t="str">
            <v>MISTRAL</v>
          </cell>
        </row>
        <row r="240">
          <cell r="B240">
            <v>9213296</v>
          </cell>
          <cell r="C240" t="str">
            <v>OVERSEAS SHIRLEY</v>
          </cell>
        </row>
        <row r="241">
          <cell r="B241">
            <v>9213313</v>
          </cell>
          <cell r="C241" t="str">
            <v>OVERSEAS FRAN</v>
          </cell>
        </row>
        <row r="242">
          <cell r="B242">
            <v>9215036</v>
          </cell>
          <cell r="C242" t="str">
            <v>M.T. CHAFA</v>
          </cell>
        </row>
        <row r="243">
          <cell r="B243">
            <v>9215036</v>
          </cell>
          <cell r="C243" t="str">
            <v>THERA</v>
          </cell>
        </row>
        <row r="244">
          <cell r="B244">
            <v>9215048</v>
          </cell>
          <cell r="C244" t="str">
            <v>SC LAURA</v>
          </cell>
        </row>
        <row r="245">
          <cell r="B245">
            <v>9216705</v>
          </cell>
          <cell r="C245" t="str">
            <v>ANGELICOUSSIS</v>
          </cell>
        </row>
        <row r="246">
          <cell r="B246">
            <v>9216717</v>
          </cell>
          <cell r="C246" t="str">
            <v>ANTONIS ANGELICOUSSI</v>
          </cell>
        </row>
        <row r="247">
          <cell r="B247">
            <v>9216717</v>
          </cell>
          <cell r="C247" t="str">
            <v>ANTONIS I. ANGELICOUSSIS</v>
          </cell>
        </row>
        <row r="248">
          <cell r="B248">
            <v>9217981</v>
          </cell>
          <cell r="C248" t="str">
            <v>DHT CHRIS</v>
          </cell>
        </row>
        <row r="249">
          <cell r="B249">
            <v>9218454</v>
          </cell>
          <cell r="C249" t="str">
            <v>DEVON (VLCC)</v>
          </cell>
        </row>
        <row r="250">
          <cell r="B250">
            <v>9219056</v>
          </cell>
          <cell r="C250" t="str">
            <v>DHT TARGET</v>
          </cell>
        </row>
        <row r="251">
          <cell r="B251">
            <v>9219056</v>
          </cell>
          <cell r="C251" t="str">
            <v>OVERSEAS NEWCASTLE</v>
          </cell>
        </row>
        <row r="252">
          <cell r="B252">
            <v>9219056</v>
          </cell>
          <cell r="C252" t="str">
            <v>RIDGEBURY ALINA L</v>
          </cell>
        </row>
        <row r="253">
          <cell r="B253">
            <v>9220720</v>
          </cell>
          <cell r="C253" t="str">
            <v>ASTIPALAIA</v>
          </cell>
        </row>
        <row r="254">
          <cell r="B254">
            <v>9220964</v>
          </cell>
          <cell r="C254" t="str">
            <v>MARJAN</v>
          </cell>
        </row>
        <row r="255">
          <cell r="B255">
            <v>9221918</v>
          </cell>
          <cell r="C255" t="str">
            <v>BW UTAH</v>
          </cell>
        </row>
        <row r="256">
          <cell r="B256">
            <v>9221970</v>
          </cell>
          <cell r="C256" t="str">
            <v>HS ALCINA</v>
          </cell>
        </row>
        <row r="257">
          <cell r="B257">
            <v>9222132</v>
          </cell>
          <cell r="C257" t="str">
            <v>AMAZON GLADIATOR</v>
          </cell>
        </row>
        <row r="258">
          <cell r="B258">
            <v>9222443</v>
          </cell>
          <cell r="C258" t="str">
            <v>TENYO</v>
          </cell>
        </row>
        <row r="259">
          <cell r="B259">
            <v>9223318</v>
          </cell>
          <cell r="C259" t="str">
            <v>GENMAR DAPHNE</v>
          </cell>
        </row>
        <row r="260">
          <cell r="B260">
            <v>9224271</v>
          </cell>
          <cell r="C260" t="str">
            <v>GENER8 ORION</v>
          </cell>
        </row>
        <row r="261">
          <cell r="B261">
            <v>9224271</v>
          </cell>
          <cell r="C261" t="str">
            <v>GENMAR ORION</v>
          </cell>
        </row>
        <row r="262">
          <cell r="B262">
            <v>9224271</v>
          </cell>
          <cell r="C262" t="str">
            <v>MARIA GRACE</v>
          </cell>
        </row>
        <row r="263">
          <cell r="B263">
            <v>9224283</v>
          </cell>
          <cell r="C263" t="str">
            <v>MT NORDIC MOON</v>
          </cell>
        </row>
        <row r="264">
          <cell r="B264">
            <v>9224283</v>
          </cell>
          <cell r="C264" t="str">
            <v>NORDIC MOON</v>
          </cell>
        </row>
        <row r="265">
          <cell r="B265">
            <v>9224439</v>
          </cell>
          <cell r="C265" t="str">
            <v>SCF ALTAI</v>
          </cell>
        </row>
        <row r="266">
          <cell r="B266">
            <v>9224441</v>
          </cell>
          <cell r="C266" t="str">
            <v>SCF CAUCASUS</v>
          </cell>
        </row>
        <row r="267">
          <cell r="B267">
            <v>9224453</v>
          </cell>
          <cell r="C267" t="str">
            <v>SCF KHIBINY</v>
          </cell>
        </row>
        <row r="268">
          <cell r="B268">
            <v>9224465</v>
          </cell>
          <cell r="C268" t="str">
            <v>SCF SAYAN</v>
          </cell>
        </row>
        <row r="269">
          <cell r="B269">
            <v>9224805</v>
          </cell>
          <cell r="C269" t="str">
            <v>KOS</v>
          </cell>
        </row>
        <row r="270">
          <cell r="B270">
            <v>9226968</v>
          </cell>
          <cell r="C270" t="str">
            <v>AMORE MIO II</v>
          </cell>
        </row>
        <row r="271">
          <cell r="B271">
            <v>9227443</v>
          </cell>
          <cell r="C271" t="str">
            <v>SEARACER</v>
          </cell>
        </row>
        <row r="272">
          <cell r="B272">
            <v>9227455</v>
          </cell>
          <cell r="C272" t="str">
            <v>SEATRIUMPH</v>
          </cell>
        </row>
        <row r="273">
          <cell r="B273">
            <v>9227479</v>
          </cell>
          <cell r="C273" t="str">
            <v>MARAN CYGNUS</v>
          </cell>
        </row>
        <row r="274">
          <cell r="B274">
            <v>9227948</v>
          </cell>
          <cell r="C274" t="str">
            <v>BW UTIK</v>
          </cell>
        </row>
        <row r="275">
          <cell r="B275">
            <v>9228655</v>
          </cell>
          <cell r="C275" t="str">
            <v>CAPE BATA</v>
          </cell>
        </row>
        <row r="276">
          <cell r="B276">
            <v>9228655</v>
          </cell>
          <cell r="C276" t="str">
            <v>TONOS</v>
          </cell>
        </row>
        <row r="277">
          <cell r="B277">
            <v>9228837</v>
          </cell>
          <cell r="C277" t="str">
            <v>KING EVEREST</v>
          </cell>
        </row>
        <row r="278">
          <cell r="B278">
            <v>9229295</v>
          </cell>
          <cell r="C278" t="str">
            <v>CAP DIAMANT</v>
          </cell>
        </row>
        <row r="279">
          <cell r="B279">
            <v>9229374</v>
          </cell>
          <cell r="C279" t="str">
            <v>SILIA T</v>
          </cell>
        </row>
        <row r="280">
          <cell r="B280">
            <v>9229386</v>
          </cell>
          <cell r="C280" t="str">
            <v>NORDIC PASSAT</v>
          </cell>
        </row>
        <row r="281">
          <cell r="B281">
            <v>9229427</v>
          </cell>
          <cell r="C281" t="str">
            <v>OPAL QUEEN</v>
          </cell>
        </row>
        <row r="282">
          <cell r="B282">
            <v>9229439</v>
          </cell>
          <cell r="C282" t="str">
            <v>PACIFIC GLORY</v>
          </cell>
        </row>
        <row r="283">
          <cell r="B283">
            <v>9230098</v>
          </cell>
          <cell r="C283" t="str">
            <v>MINERVA ASTRA</v>
          </cell>
        </row>
        <row r="284">
          <cell r="B284">
            <v>9230505</v>
          </cell>
          <cell r="C284" t="str">
            <v>YAMUNA SPIRIT</v>
          </cell>
        </row>
        <row r="285">
          <cell r="B285">
            <v>9230517</v>
          </cell>
          <cell r="C285" t="str">
            <v>GANGES SPIRIT</v>
          </cell>
        </row>
        <row r="286">
          <cell r="B286">
            <v>9230878</v>
          </cell>
          <cell r="C286" t="str">
            <v>EAGLE VIRGINIA</v>
          </cell>
        </row>
        <row r="287">
          <cell r="B287">
            <v>9230892</v>
          </cell>
          <cell r="C287" t="str">
            <v>NORDIC GRACE</v>
          </cell>
        </row>
        <row r="288">
          <cell r="B288">
            <v>9230907</v>
          </cell>
          <cell r="C288" t="str">
            <v>TI TOPAZ</v>
          </cell>
        </row>
        <row r="289">
          <cell r="B289">
            <v>9231468</v>
          </cell>
          <cell r="C289" t="str">
            <v>SAINT GEORGE</v>
          </cell>
        </row>
        <row r="290">
          <cell r="B290">
            <v>9231468</v>
          </cell>
          <cell r="C290" t="str">
            <v>STAVANGER PRINCE</v>
          </cell>
        </row>
        <row r="291">
          <cell r="B291">
            <v>9231509</v>
          </cell>
          <cell r="C291" t="str">
            <v>SCF URAL</v>
          </cell>
        </row>
        <row r="292">
          <cell r="B292">
            <v>9231767</v>
          </cell>
          <cell r="C292" t="str">
            <v>HEYDAR ALIYEV</v>
          </cell>
        </row>
        <row r="293">
          <cell r="B293">
            <v>9231901</v>
          </cell>
          <cell r="C293" t="str">
            <v>INTISAR</v>
          </cell>
        </row>
        <row r="294">
          <cell r="B294">
            <v>9232864</v>
          </cell>
          <cell r="C294" t="str">
            <v>MABROUK</v>
          </cell>
        </row>
        <row r="295">
          <cell r="B295">
            <v>9232864</v>
          </cell>
          <cell r="C295" t="str">
            <v>SCF VALDAI</v>
          </cell>
        </row>
        <row r="296">
          <cell r="B296">
            <v>9232929</v>
          </cell>
          <cell r="C296" t="str">
            <v>CAPE BELLAVISTA</v>
          </cell>
        </row>
        <row r="297">
          <cell r="B297">
            <v>9232929</v>
          </cell>
          <cell r="C297" t="str">
            <v>SKS SIRA</v>
          </cell>
        </row>
        <row r="298">
          <cell r="B298">
            <v>9232931</v>
          </cell>
          <cell r="C298" t="str">
            <v>SKS SINNI</v>
          </cell>
        </row>
        <row r="299">
          <cell r="B299">
            <v>9233210</v>
          </cell>
          <cell r="C299" t="str">
            <v>NORDIC MISTRAL</v>
          </cell>
        </row>
        <row r="300">
          <cell r="B300">
            <v>9233222</v>
          </cell>
          <cell r="C300" t="str">
            <v>THRIATHLON</v>
          </cell>
        </row>
        <row r="301">
          <cell r="B301">
            <v>9233222</v>
          </cell>
          <cell r="C301" t="str">
            <v>TRIATHLON</v>
          </cell>
        </row>
        <row r="302">
          <cell r="B302">
            <v>9233272</v>
          </cell>
          <cell r="C302" t="str">
            <v>SEA HORIZON (VLCC)</v>
          </cell>
        </row>
        <row r="303">
          <cell r="B303">
            <v>9233313</v>
          </cell>
          <cell r="C303" t="str">
            <v>GENMAR ELEKTRA</v>
          </cell>
        </row>
        <row r="304">
          <cell r="B304">
            <v>9233650</v>
          </cell>
          <cell r="C304" t="str">
            <v>GEMINI GLORY</v>
          </cell>
        </row>
        <row r="305">
          <cell r="B305">
            <v>9233739</v>
          </cell>
          <cell r="C305" t="str">
            <v>AMANTEA</v>
          </cell>
        </row>
        <row r="306">
          <cell r="B306">
            <v>9233741</v>
          </cell>
          <cell r="C306" t="str">
            <v>NELL JACOB</v>
          </cell>
        </row>
        <row r="307">
          <cell r="B307">
            <v>9233753</v>
          </cell>
          <cell r="C307" t="str">
            <v>FRONT EAGLE</v>
          </cell>
        </row>
        <row r="308">
          <cell r="B308">
            <v>9233765</v>
          </cell>
          <cell r="C308" t="str">
            <v>NORDIC COSMOS</v>
          </cell>
        </row>
        <row r="309">
          <cell r="B309">
            <v>9233777</v>
          </cell>
          <cell r="C309" t="str">
            <v>BACALIAROS</v>
          </cell>
        </row>
        <row r="310">
          <cell r="B310">
            <v>9233777</v>
          </cell>
          <cell r="C310" t="str">
            <v>CAPE BOWEN</v>
          </cell>
        </row>
        <row r="311">
          <cell r="B311">
            <v>9233789</v>
          </cell>
          <cell r="C311" t="str">
            <v>VOYAGER I</v>
          </cell>
        </row>
        <row r="312">
          <cell r="B312">
            <v>9233791</v>
          </cell>
          <cell r="C312" t="str">
            <v>OLYMPIC LIBERTY</v>
          </cell>
        </row>
        <row r="313">
          <cell r="B313">
            <v>9234642</v>
          </cell>
          <cell r="C313" t="str">
            <v>ZARIFA ALIYEVA</v>
          </cell>
        </row>
        <row r="314">
          <cell r="B314">
            <v>9235244</v>
          </cell>
          <cell r="C314" t="str">
            <v>ASTRO CHORUS</v>
          </cell>
        </row>
        <row r="315">
          <cell r="B315">
            <v>9235268</v>
          </cell>
          <cell r="C315" t="str">
            <v>HELLESPONT TARA</v>
          </cell>
        </row>
        <row r="316">
          <cell r="B316">
            <v>9235737</v>
          </cell>
          <cell r="C316" t="str">
            <v>SKOPELOS</v>
          </cell>
        </row>
        <row r="317">
          <cell r="B317">
            <v>9236004</v>
          </cell>
          <cell r="C317" t="str">
            <v>FILIKON</v>
          </cell>
        </row>
        <row r="318">
          <cell r="B318">
            <v>9236016</v>
          </cell>
          <cell r="C318" t="str">
            <v>FINESSE</v>
          </cell>
        </row>
        <row r="319">
          <cell r="B319">
            <v>9236248</v>
          </cell>
          <cell r="C319" t="str">
            <v>MINERVA ZENIA</v>
          </cell>
        </row>
        <row r="320">
          <cell r="B320">
            <v>9236250</v>
          </cell>
          <cell r="C320" t="str">
            <v>GENER8 POSEIDON</v>
          </cell>
        </row>
        <row r="321">
          <cell r="B321">
            <v>9236250</v>
          </cell>
          <cell r="C321" t="str">
            <v>GENMAR POSEIDON</v>
          </cell>
        </row>
        <row r="322">
          <cell r="B322">
            <v>9236353</v>
          </cell>
          <cell r="C322" t="str">
            <v>ISKMATI SPIRIT</v>
          </cell>
        </row>
        <row r="323">
          <cell r="B323">
            <v>9237072</v>
          </cell>
          <cell r="C323" t="str">
            <v>ASTRO CHALLENGE</v>
          </cell>
        </row>
        <row r="324">
          <cell r="B324">
            <v>9237620</v>
          </cell>
          <cell r="C324" t="str">
            <v>SAMCO AMERICA</v>
          </cell>
        </row>
        <row r="325">
          <cell r="B325">
            <v>9238856</v>
          </cell>
          <cell r="C325" t="str">
            <v>FRONT FALCON</v>
          </cell>
        </row>
        <row r="326">
          <cell r="B326">
            <v>9238868</v>
          </cell>
          <cell r="C326" t="str">
            <v>OLYMPIC LEGEND</v>
          </cell>
        </row>
        <row r="327">
          <cell r="B327">
            <v>9239472</v>
          </cell>
          <cell r="C327" t="str">
            <v>MANUELA BOTTIGLIERI</v>
          </cell>
        </row>
        <row r="328">
          <cell r="B328">
            <v>9239472</v>
          </cell>
          <cell r="C328" t="str">
            <v>MANUELLA BOTTIGLIERI</v>
          </cell>
        </row>
        <row r="329">
          <cell r="B329">
            <v>9239484</v>
          </cell>
          <cell r="C329" t="str">
            <v>ASHKINI SPIRIT</v>
          </cell>
        </row>
        <row r="330">
          <cell r="B330">
            <v>9239848</v>
          </cell>
          <cell r="C330" t="str">
            <v>NORDIC POLLUX</v>
          </cell>
        </row>
        <row r="331">
          <cell r="B331">
            <v>9239848</v>
          </cell>
          <cell r="C331" t="str">
            <v>POETIC</v>
          </cell>
        </row>
        <row r="332">
          <cell r="B332">
            <v>9240512</v>
          </cell>
          <cell r="C332" t="str">
            <v>MARAN CARINA</v>
          </cell>
        </row>
        <row r="333">
          <cell r="B333">
            <v>9241102</v>
          </cell>
          <cell r="C333" t="str">
            <v>POWER D</v>
          </cell>
        </row>
        <row r="334">
          <cell r="B334">
            <v>9241607</v>
          </cell>
          <cell r="C334" t="str">
            <v>SEAPRINCE</v>
          </cell>
        </row>
        <row r="335">
          <cell r="B335">
            <v>9241683</v>
          </cell>
          <cell r="C335" t="str">
            <v>ELISEWIN</v>
          </cell>
        </row>
        <row r="336">
          <cell r="B336">
            <v>9241683</v>
          </cell>
          <cell r="C336" t="str">
            <v>RIDGEBURY ASTARI</v>
          </cell>
        </row>
        <row r="337">
          <cell r="B337">
            <v>9242120</v>
          </cell>
          <cell r="C337" t="str">
            <v>HS CARMEN</v>
          </cell>
        </row>
        <row r="338">
          <cell r="B338">
            <v>9243320</v>
          </cell>
          <cell r="C338" t="str">
            <v>TORM INGEBORG</v>
          </cell>
        </row>
        <row r="339">
          <cell r="B339">
            <v>9244867</v>
          </cell>
          <cell r="C339" t="str">
            <v>CHARLES EDDIE</v>
          </cell>
        </row>
        <row r="340">
          <cell r="B340">
            <v>9245794</v>
          </cell>
          <cell r="C340" t="str">
            <v>NAVE NEUTRINO</v>
          </cell>
        </row>
        <row r="341">
          <cell r="B341">
            <v>9245794</v>
          </cell>
          <cell r="C341" t="str">
            <v>VENTURE SPIRIT</v>
          </cell>
        </row>
        <row r="342">
          <cell r="B342">
            <v>9246279</v>
          </cell>
          <cell r="C342" t="str">
            <v>GRAND LADY</v>
          </cell>
        </row>
        <row r="343">
          <cell r="B343">
            <v>9246645</v>
          </cell>
          <cell r="C343" t="str">
            <v>APOLLONIA</v>
          </cell>
        </row>
        <row r="344">
          <cell r="B344">
            <v>9246786</v>
          </cell>
          <cell r="C344" t="str">
            <v>FAVOLA</v>
          </cell>
        </row>
        <row r="345">
          <cell r="B345">
            <v>9247376</v>
          </cell>
          <cell r="C345" t="str">
            <v>ALTEREGO II</v>
          </cell>
        </row>
        <row r="346">
          <cell r="B346">
            <v>9247431</v>
          </cell>
          <cell r="C346" t="str">
            <v>ASIAN SPIRIT</v>
          </cell>
        </row>
        <row r="347">
          <cell r="B347">
            <v>9247780</v>
          </cell>
          <cell r="C347" t="str">
            <v>AFRA HAWTHORN</v>
          </cell>
        </row>
        <row r="348">
          <cell r="B348">
            <v>9247792</v>
          </cell>
          <cell r="C348" t="str">
            <v>AFRA OAK</v>
          </cell>
        </row>
        <row r="349">
          <cell r="B349">
            <v>9247986</v>
          </cell>
          <cell r="C349" t="str">
            <v>GENER8 PERICLES</v>
          </cell>
        </row>
        <row r="350">
          <cell r="B350">
            <v>9248409</v>
          </cell>
          <cell r="C350" t="str">
            <v>SEOUL SPIRIT</v>
          </cell>
        </row>
        <row r="351">
          <cell r="B351">
            <v>9248409</v>
          </cell>
          <cell r="C351" t="str">
            <v>PRINCIMAR FAITH</v>
          </cell>
        </row>
        <row r="352">
          <cell r="B352">
            <v>9248423</v>
          </cell>
          <cell r="C352" t="str">
            <v>NORDIC APOLLO</v>
          </cell>
        </row>
        <row r="353">
          <cell r="B353">
            <v>9248473</v>
          </cell>
          <cell r="C353" t="str">
            <v>FRONT SERENADE</v>
          </cell>
        </row>
        <row r="354">
          <cell r="B354">
            <v>9248485</v>
          </cell>
          <cell r="C354" t="str">
            <v>FRONT STRATUS</v>
          </cell>
        </row>
        <row r="355">
          <cell r="B355">
            <v>9248485</v>
          </cell>
          <cell r="C355" t="str">
            <v>ONDINA</v>
          </cell>
        </row>
        <row r="356">
          <cell r="B356">
            <v>9248497</v>
          </cell>
          <cell r="C356" t="str">
            <v>FRONT PAGE</v>
          </cell>
        </row>
        <row r="357">
          <cell r="B357">
            <v>9248813</v>
          </cell>
          <cell r="C357" t="str">
            <v>SKS SALUDA</v>
          </cell>
        </row>
        <row r="358">
          <cell r="B358">
            <v>9248825</v>
          </cell>
          <cell r="C358" t="str">
            <v>CAPE BAXLEY</v>
          </cell>
        </row>
        <row r="359">
          <cell r="B359">
            <v>9248825</v>
          </cell>
          <cell r="C359" t="str">
            <v>SKS SENNE</v>
          </cell>
        </row>
        <row r="360">
          <cell r="B360">
            <v>9249075</v>
          </cell>
          <cell r="C360" t="str">
            <v>ALAN VELIKI</v>
          </cell>
        </row>
        <row r="361">
          <cell r="B361">
            <v>9249075</v>
          </cell>
          <cell r="C361" t="str">
            <v>MARIKA</v>
          </cell>
        </row>
        <row r="362">
          <cell r="B362">
            <v>9249087</v>
          </cell>
          <cell r="C362" t="str">
            <v>HRVATSKA</v>
          </cell>
        </row>
        <row r="363">
          <cell r="B363">
            <v>9249312</v>
          </cell>
          <cell r="C363" t="str">
            <v>FRONT MELODY</v>
          </cell>
        </row>
        <row r="364">
          <cell r="B364">
            <v>9249324</v>
          </cell>
          <cell r="C364" t="str">
            <v>FRONT SYMPHONY</v>
          </cell>
        </row>
        <row r="365">
          <cell r="B365">
            <v>9250737</v>
          </cell>
          <cell r="C365" t="str">
            <v>AFRICAN SPIRIT</v>
          </cell>
        </row>
        <row r="366">
          <cell r="B366">
            <v>9251561</v>
          </cell>
          <cell r="C366" t="str">
            <v>BRITISH EXPLORER</v>
          </cell>
        </row>
        <row r="367">
          <cell r="B367">
            <v>9251822</v>
          </cell>
          <cell r="C367" t="str">
            <v>AFRA WILLOW</v>
          </cell>
        </row>
        <row r="368">
          <cell r="B368">
            <v>9252307</v>
          </cell>
          <cell r="C368" t="str">
            <v>MAERSK REMLIN</v>
          </cell>
        </row>
        <row r="369">
          <cell r="B369">
            <v>9252333</v>
          </cell>
          <cell r="C369" t="str">
            <v>MARAN CORONA</v>
          </cell>
        </row>
        <row r="370">
          <cell r="B370">
            <v>9253117</v>
          </cell>
          <cell r="C370" t="str">
            <v>NAVE CELESTE</v>
          </cell>
        </row>
        <row r="371">
          <cell r="B371">
            <v>9253258</v>
          </cell>
          <cell r="C371" t="str">
            <v>KULDIGA</v>
          </cell>
        </row>
        <row r="372">
          <cell r="B372">
            <v>9253478</v>
          </cell>
          <cell r="C372" t="str">
            <v>SEA GLORY</v>
          </cell>
        </row>
        <row r="373">
          <cell r="B373">
            <v>9253595</v>
          </cell>
          <cell r="C373" t="str">
            <v>MILLEURA</v>
          </cell>
        </row>
        <row r="374">
          <cell r="B374">
            <v>9253894</v>
          </cell>
          <cell r="C374" t="str">
            <v>VOYAGER</v>
          </cell>
        </row>
        <row r="375">
          <cell r="B375">
            <v>9253909</v>
          </cell>
          <cell r="C375" t="str">
            <v>ASTRA</v>
          </cell>
        </row>
        <row r="376">
          <cell r="B376">
            <v>9254082</v>
          </cell>
          <cell r="C376" t="str">
            <v>GENMAR ULYSSES</v>
          </cell>
        </row>
        <row r="377">
          <cell r="B377">
            <v>9255660</v>
          </cell>
          <cell r="C377" t="str">
            <v>SEASCOUT</v>
          </cell>
        </row>
        <row r="378">
          <cell r="B378">
            <v>9255672</v>
          </cell>
          <cell r="C378" t="str">
            <v>ISABELLA</v>
          </cell>
        </row>
        <row r="379">
          <cell r="B379">
            <v>9255684</v>
          </cell>
          <cell r="C379" t="str">
            <v>MINERVA ZOE</v>
          </cell>
        </row>
        <row r="380">
          <cell r="B380">
            <v>9256937</v>
          </cell>
          <cell r="C380" t="str">
            <v>OKHTA BRIDGE</v>
          </cell>
        </row>
        <row r="381">
          <cell r="B381">
            <v>9257137</v>
          </cell>
          <cell r="C381" t="str">
            <v>MARAN CASSIOPEIA</v>
          </cell>
        </row>
        <row r="382">
          <cell r="B382">
            <v>9257149</v>
          </cell>
          <cell r="C382" t="str">
            <v>ELIZABETH I.A.</v>
          </cell>
        </row>
        <row r="383">
          <cell r="B383">
            <v>9257149</v>
          </cell>
          <cell r="C383" t="str">
            <v>ELIZABETH I. A.</v>
          </cell>
        </row>
        <row r="384">
          <cell r="B384">
            <v>9258478</v>
          </cell>
          <cell r="C384" t="str">
            <v>ADAFERA</v>
          </cell>
        </row>
        <row r="385">
          <cell r="B385">
            <v>9258521</v>
          </cell>
          <cell r="C385" t="str">
            <v>BW LAKE</v>
          </cell>
        </row>
        <row r="386">
          <cell r="B386">
            <v>9258882</v>
          </cell>
          <cell r="C386" t="str">
            <v>BRITISH OSPREY</v>
          </cell>
        </row>
        <row r="387">
          <cell r="B387">
            <v>9259721</v>
          </cell>
          <cell r="C387" t="str">
            <v>DA MING HU</v>
          </cell>
        </row>
        <row r="388">
          <cell r="B388">
            <v>9259733</v>
          </cell>
          <cell r="C388" t="str">
            <v>DA YUAN HU</v>
          </cell>
        </row>
        <row r="389">
          <cell r="B389">
            <v>9259745</v>
          </cell>
          <cell r="C389" t="str">
            <v>DA LI HU</v>
          </cell>
        </row>
        <row r="390">
          <cell r="B390">
            <v>9259991</v>
          </cell>
          <cell r="C390" t="str">
            <v>BALTIC WAVE</v>
          </cell>
        </row>
        <row r="391">
          <cell r="B391">
            <v>9260005</v>
          </cell>
          <cell r="C391" t="str">
            <v>SEA MERCURY</v>
          </cell>
        </row>
        <row r="392">
          <cell r="B392">
            <v>9260809</v>
          </cell>
          <cell r="C392" t="str">
            <v>ETC RAMSIS</v>
          </cell>
        </row>
        <row r="393">
          <cell r="B393">
            <v>9263186</v>
          </cell>
          <cell r="C393" t="str">
            <v>HAFNIA RAINIER</v>
          </cell>
        </row>
        <row r="394">
          <cell r="B394">
            <v>9263186</v>
          </cell>
          <cell r="C394" t="str">
            <v>MOUNT RAINIER</v>
          </cell>
        </row>
        <row r="395">
          <cell r="B395">
            <v>9263215</v>
          </cell>
          <cell r="C395" t="str">
            <v>COSGREAT LAKE</v>
          </cell>
        </row>
        <row r="396">
          <cell r="B396">
            <v>9265720</v>
          </cell>
          <cell r="C396" t="str">
            <v>KYRIAKOULA</v>
          </cell>
        </row>
        <row r="397">
          <cell r="B397">
            <v>9266475</v>
          </cell>
          <cell r="C397" t="str">
            <v>SILVER LINING</v>
          </cell>
        </row>
        <row r="398">
          <cell r="B398">
            <v>9269075</v>
          </cell>
          <cell r="C398" t="str">
            <v>NARMADA SPIRIT</v>
          </cell>
        </row>
        <row r="399">
          <cell r="B399">
            <v>9269087</v>
          </cell>
          <cell r="C399" t="str">
            <v>TURRITELLA</v>
          </cell>
        </row>
        <row r="400">
          <cell r="B400">
            <v>9271341</v>
          </cell>
          <cell r="C400" t="str">
            <v>OLYMPIC FLAG</v>
          </cell>
        </row>
        <row r="401">
          <cell r="B401">
            <v>9271353</v>
          </cell>
          <cell r="C401" t="str">
            <v>OLYMPIC FUTURE</v>
          </cell>
        </row>
        <row r="402">
          <cell r="B402">
            <v>9271377</v>
          </cell>
          <cell r="C402" t="str">
            <v>TRIDENT HOPE</v>
          </cell>
        </row>
        <row r="403">
          <cell r="B403">
            <v>9271573</v>
          </cell>
          <cell r="C403" t="str">
            <v>MONTE TOLEDO</v>
          </cell>
        </row>
        <row r="404">
          <cell r="B404">
            <v>9271585</v>
          </cell>
          <cell r="C404" t="str">
            <v>MONTE GRANADA</v>
          </cell>
        </row>
        <row r="405">
          <cell r="B405">
            <v>9273337</v>
          </cell>
          <cell r="C405" t="str">
            <v>BUNGA KASTURI</v>
          </cell>
        </row>
        <row r="406">
          <cell r="B406">
            <v>9273844</v>
          </cell>
          <cell r="C406" t="str">
            <v>AFRAMAX RIO</v>
          </cell>
        </row>
        <row r="407">
          <cell r="B407">
            <v>9274434</v>
          </cell>
          <cell r="C407" t="str">
            <v>CAP LEON</v>
          </cell>
        </row>
        <row r="408">
          <cell r="B408">
            <v>9274446</v>
          </cell>
          <cell r="C408" t="str">
            <v>CAP PIERRE</v>
          </cell>
        </row>
        <row r="409">
          <cell r="B409">
            <v>9274616</v>
          </cell>
          <cell r="C409" t="str">
            <v>PANTELIS</v>
          </cell>
        </row>
        <row r="410">
          <cell r="B410">
            <v>9274812</v>
          </cell>
          <cell r="C410" t="str">
            <v>ERVIKEN</v>
          </cell>
        </row>
        <row r="411">
          <cell r="B411">
            <v>9276028</v>
          </cell>
          <cell r="C411" t="str">
            <v>PAMIR</v>
          </cell>
        </row>
        <row r="412">
          <cell r="B412">
            <v>9276030</v>
          </cell>
          <cell r="C412" t="str">
            <v>ELBRUS</v>
          </cell>
        </row>
        <row r="413">
          <cell r="B413">
            <v>9276561</v>
          </cell>
          <cell r="C413" t="str">
            <v>MINERVA HELEN</v>
          </cell>
        </row>
        <row r="414">
          <cell r="B414">
            <v>9276585</v>
          </cell>
          <cell r="C414" t="str">
            <v>MINERVA ROXANNE</v>
          </cell>
        </row>
        <row r="415">
          <cell r="B415">
            <v>9276597</v>
          </cell>
          <cell r="C415" t="str">
            <v>MINERVA LISA</v>
          </cell>
        </row>
        <row r="416">
          <cell r="B416">
            <v>9279733</v>
          </cell>
          <cell r="C416" t="str">
            <v>SEA HERMES</v>
          </cell>
        </row>
        <row r="417">
          <cell r="B417">
            <v>9280586</v>
          </cell>
          <cell r="C417" t="str">
            <v>MARYLEBONE</v>
          </cell>
        </row>
        <row r="418">
          <cell r="B418">
            <v>9280873</v>
          </cell>
          <cell r="C418" t="str">
            <v>ASTRO PERSEUS</v>
          </cell>
        </row>
        <row r="419">
          <cell r="B419">
            <v>9280885</v>
          </cell>
          <cell r="C419" t="str">
            <v>ASTRO PHOENIX</v>
          </cell>
        </row>
        <row r="420">
          <cell r="B420">
            <v>9281152</v>
          </cell>
          <cell r="C420" t="str">
            <v>ASTRO POLARIS</v>
          </cell>
        </row>
        <row r="421">
          <cell r="B421">
            <v>9281683</v>
          </cell>
          <cell r="C421" t="str">
            <v>SMITI</v>
          </cell>
        </row>
        <row r="422">
          <cell r="B422">
            <v>9282041</v>
          </cell>
          <cell r="C422" t="str">
            <v>AXEL SPIRIT</v>
          </cell>
        </row>
        <row r="423">
          <cell r="B423">
            <v>9282998</v>
          </cell>
          <cell r="C423" t="str">
            <v>SENATORE</v>
          </cell>
        </row>
        <row r="424">
          <cell r="B424">
            <v>9283241</v>
          </cell>
          <cell r="C424" t="str">
            <v>TEIDE SPIRIT</v>
          </cell>
        </row>
        <row r="425">
          <cell r="B425">
            <v>9283306</v>
          </cell>
          <cell r="C425" t="str">
            <v>VENICE</v>
          </cell>
        </row>
        <row r="426">
          <cell r="B426">
            <v>9283617</v>
          </cell>
          <cell r="C426" t="str">
            <v>PGC IKAROS</v>
          </cell>
        </row>
        <row r="427">
          <cell r="B427">
            <v>9284960</v>
          </cell>
          <cell r="C427" t="str">
            <v>FORMOSAPETRO EMPIRE</v>
          </cell>
        </row>
        <row r="428">
          <cell r="B428">
            <v>9285823</v>
          </cell>
          <cell r="C428" t="str">
            <v>IRENE SL</v>
          </cell>
        </row>
        <row r="429">
          <cell r="B429">
            <v>9286138</v>
          </cell>
          <cell r="C429" t="str">
            <v>GREAT LADY</v>
          </cell>
        </row>
        <row r="430">
          <cell r="B430">
            <v>9286229</v>
          </cell>
          <cell r="C430" t="str">
            <v>MT GODAVARI SPIRIT</v>
          </cell>
        </row>
        <row r="431">
          <cell r="B431">
            <v>9286229</v>
          </cell>
          <cell r="C431" t="str">
            <v>GODAVARI SPIRIT</v>
          </cell>
        </row>
        <row r="432">
          <cell r="B432">
            <v>9286281</v>
          </cell>
          <cell r="C432" t="str">
            <v>KAVERI SPIRIT</v>
          </cell>
        </row>
        <row r="433">
          <cell r="B433">
            <v>9286657</v>
          </cell>
          <cell r="C433" t="str">
            <v>SOUTH SEA</v>
          </cell>
        </row>
        <row r="434">
          <cell r="B434">
            <v>9288083</v>
          </cell>
          <cell r="C434" t="str">
            <v>NEW CENTURY</v>
          </cell>
        </row>
        <row r="435">
          <cell r="B435">
            <v>9288710</v>
          </cell>
          <cell r="C435" t="str">
            <v>DELTA CAPTIAN</v>
          </cell>
        </row>
        <row r="436">
          <cell r="B436">
            <v>9288746</v>
          </cell>
          <cell r="C436" t="str">
            <v>SEABORN</v>
          </cell>
        </row>
        <row r="437">
          <cell r="B437">
            <v>9288887</v>
          </cell>
          <cell r="C437" t="str">
            <v>NORDIC FREEDOM</v>
          </cell>
        </row>
        <row r="438">
          <cell r="B438">
            <v>9288899</v>
          </cell>
          <cell r="C438" t="str">
            <v>TOLEDO</v>
          </cell>
        </row>
        <row r="439">
          <cell r="B439">
            <v>9288899</v>
          </cell>
          <cell r="C439" t="str">
            <v>TOLEDO SPIRIT</v>
          </cell>
        </row>
        <row r="440">
          <cell r="B440">
            <v>9289166</v>
          </cell>
          <cell r="C440" t="str">
            <v>NEDAS</v>
          </cell>
        </row>
        <row r="441">
          <cell r="B441">
            <v>9289477</v>
          </cell>
          <cell r="C441" t="str">
            <v>DELOS (VLCC)</v>
          </cell>
        </row>
        <row r="442">
          <cell r="B442">
            <v>9289726</v>
          </cell>
          <cell r="C442" t="str">
            <v>ARGENTA</v>
          </cell>
        </row>
        <row r="443">
          <cell r="B443">
            <v>9290086</v>
          </cell>
          <cell r="C443" t="str">
            <v>TI HELLAS</v>
          </cell>
        </row>
        <row r="444">
          <cell r="B444">
            <v>9290323</v>
          </cell>
          <cell r="C444" t="str">
            <v>AEGEAN</v>
          </cell>
        </row>
        <row r="445">
          <cell r="B445">
            <v>9290323</v>
          </cell>
          <cell r="C445" t="str">
            <v>AEGEAN ANGEL</v>
          </cell>
        </row>
        <row r="446">
          <cell r="B446">
            <v>9290335</v>
          </cell>
          <cell r="C446" t="str">
            <v>AEGEAN DIGNITY</v>
          </cell>
        </row>
        <row r="447">
          <cell r="B447">
            <v>9290359</v>
          </cell>
          <cell r="C447" t="str">
            <v>OTTOMAN NOBILITY</v>
          </cell>
        </row>
        <row r="448">
          <cell r="B448">
            <v>9290361</v>
          </cell>
          <cell r="C448" t="str">
            <v>SEAOATH</v>
          </cell>
        </row>
        <row r="449">
          <cell r="B449">
            <v>9290373</v>
          </cell>
          <cell r="C449" t="str">
            <v>BESIKTAS BOSPHORUS</v>
          </cell>
        </row>
        <row r="450">
          <cell r="B450">
            <v>9290385</v>
          </cell>
          <cell r="C450" t="str">
            <v>UNITED LEADERSHIP</v>
          </cell>
        </row>
        <row r="451">
          <cell r="B451">
            <v>9290385</v>
          </cell>
          <cell r="C451" t="str">
            <v>SCF ALDAN</v>
          </cell>
        </row>
        <row r="452">
          <cell r="B452">
            <v>9290397</v>
          </cell>
          <cell r="C452" t="str">
            <v>UNITED KALAVRYTA</v>
          </cell>
        </row>
        <row r="453">
          <cell r="B453">
            <v>9290397</v>
          </cell>
          <cell r="C453" t="str">
            <v>SCF BYRRANGA</v>
          </cell>
        </row>
        <row r="454">
          <cell r="B454">
            <v>9290775</v>
          </cell>
          <cell r="C454" t="str">
            <v>EAGLE VIENNA</v>
          </cell>
        </row>
        <row r="455">
          <cell r="B455">
            <v>9290775</v>
          </cell>
          <cell r="C455" t="str">
            <v>SEA LYNX</v>
          </cell>
        </row>
        <row r="456">
          <cell r="B456">
            <v>9290933</v>
          </cell>
          <cell r="C456" t="str">
            <v>AUTHENTIC</v>
          </cell>
        </row>
        <row r="457">
          <cell r="B457">
            <v>9291248</v>
          </cell>
          <cell r="C457" t="str">
            <v>ATHINEA</v>
          </cell>
        </row>
        <row r="458">
          <cell r="B458">
            <v>9291274</v>
          </cell>
          <cell r="C458" t="str">
            <v>V.K. EDDIE</v>
          </cell>
        </row>
        <row r="459">
          <cell r="B459">
            <v>9291286</v>
          </cell>
          <cell r="C459" t="str">
            <v>ATHINA (VLCC)</v>
          </cell>
        </row>
        <row r="460">
          <cell r="B460">
            <v>9292163</v>
          </cell>
          <cell r="C460" t="str">
            <v>FRONT FORCE</v>
          </cell>
        </row>
        <row r="461">
          <cell r="B461">
            <v>9292163</v>
          </cell>
          <cell r="C461" t="str">
            <v>ONOBA</v>
          </cell>
        </row>
        <row r="462">
          <cell r="B462">
            <v>9292187</v>
          </cell>
          <cell r="C462" t="str">
            <v>SEA KING</v>
          </cell>
        </row>
        <row r="463">
          <cell r="B463">
            <v>9292187</v>
          </cell>
          <cell r="C463" t="str">
            <v>SEAKING</v>
          </cell>
        </row>
        <row r="464">
          <cell r="B464">
            <v>9292199</v>
          </cell>
          <cell r="C464" t="str">
            <v>BESIKTAS DARDANELLES</v>
          </cell>
        </row>
        <row r="465">
          <cell r="B465">
            <v>9292228</v>
          </cell>
          <cell r="C465" t="str">
            <v>FRONT ENERGY</v>
          </cell>
        </row>
        <row r="466">
          <cell r="B466">
            <v>9292486</v>
          </cell>
          <cell r="C466" t="str">
            <v>EAGLE VALENCIA</v>
          </cell>
        </row>
        <row r="467">
          <cell r="B467">
            <v>9292486</v>
          </cell>
          <cell r="C467" t="str">
            <v>OLYMPIC LOYALTY II</v>
          </cell>
        </row>
        <row r="468">
          <cell r="B468">
            <v>9292632</v>
          </cell>
          <cell r="C468" t="str">
            <v>BUNGA KASTURI DUA</v>
          </cell>
        </row>
        <row r="469">
          <cell r="B469">
            <v>9292840</v>
          </cell>
          <cell r="C469" t="str">
            <v>VALTAMED</v>
          </cell>
        </row>
        <row r="470">
          <cell r="B470">
            <v>9292993</v>
          </cell>
          <cell r="C470" t="str">
            <v>CV STEALTH</v>
          </cell>
        </row>
        <row r="471">
          <cell r="B471">
            <v>9293117</v>
          </cell>
          <cell r="C471" t="str">
            <v>CAPE BARI</v>
          </cell>
        </row>
        <row r="472">
          <cell r="B472">
            <v>9293129</v>
          </cell>
          <cell r="C472" t="str">
            <v>CAPE BASTIA</v>
          </cell>
        </row>
        <row r="473">
          <cell r="B473">
            <v>9293131</v>
          </cell>
          <cell r="C473" t="str">
            <v>CAPE BONNY</v>
          </cell>
        </row>
        <row r="474">
          <cell r="B474">
            <v>9293143</v>
          </cell>
          <cell r="C474" t="str">
            <v>CAPE BRINDISI</v>
          </cell>
        </row>
        <row r="475">
          <cell r="B475">
            <v>9293155</v>
          </cell>
          <cell r="C475" t="str">
            <v>DAVIS SEA</v>
          </cell>
        </row>
        <row r="476">
          <cell r="B476">
            <v>9293155</v>
          </cell>
          <cell r="C476" t="str">
            <v>ASIAN JADE</v>
          </cell>
        </row>
        <row r="477">
          <cell r="B477">
            <v>9293507</v>
          </cell>
          <cell r="C477" t="str">
            <v>JAG LOK</v>
          </cell>
        </row>
        <row r="478">
          <cell r="B478">
            <v>9294575</v>
          </cell>
          <cell r="C478" t="str">
            <v>COSGRAND LAKE</v>
          </cell>
        </row>
        <row r="479">
          <cell r="B479">
            <v>9294587</v>
          </cell>
          <cell r="C479" t="str">
            <v>COSGRACE LAKE</v>
          </cell>
        </row>
        <row r="480">
          <cell r="B480">
            <v>9295000</v>
          </cell>
          <cell r="C480" t="str">
            <v>ARIES VOYAGER</v>
          </cell>
        </row>
        <row r="481">
          <cell r="B481">
            <v>9295048</v>
          </cell>
          <cell r="C481" t="str">
            <v>SKYLARK</v>
          </cell>
        </row>
        <row r="482">
          <cell r="B482">
            <v>9295335</v>
          </cell>
          <cell r="C482" t="str">
            <v>MARE ACTION</v>
          </cell>
        </row>
        <row r="483">
          <cell r="B483">
            <v>9295335</v>
          </cell>
          <cell r="C483" t="str">
            <v>BALTIC ACTION</v>
          </cell>
        </row>
        <row r="484">
          <cell r="B484">
            <v>9296377</v>
          </cell>
          <cell r="C484" t="str">
            <v>TOKYO SPIRIT</v>
          </cell>
        </row>
        <row r="485">
          <cell r="B485">
            <v>9296377</v>
          </cell>
          <cell r="C485" t="str">
            <v>NAVIGATOR</v>
          </cell>
        </row>
        <row r="486">
          <cell r="B486">
            <v>9296377</v>
          </cell>
          <cell r="C486" t="str">
            <v>PRINCIMAR LOYALTY</v>
          </cell>
        </row>
        <row r="487">
          <cell r="B487">
            <v>9296389</v>
          </cell>
          <cell r="C487" t="str">
            <v>EQUATOR</v>
          </cell>
        </row>
        <row r="488">
          <cell r="B488">
            <v>9296389</v>
          </cell>
          <cell r="C488" t="str">
            <v>MONTREAL SPIRIT</v>
          </cell>
        </row>
        <row r="489">
          <cell r="B489">
            <v>9296389</v>
          </cell>
          <cell r="C489" t="str">
            <v>PRINCIMAR CONFIDENCE</v>
          </cell>
        </row>
        <row r="490">
          <cell r="B490">
            <v>9296391</v>
          </cell>
          <cell r="C490" t="str">
            <v>ICE EXPLORER</v>
          </cell>
        </row>
        <row r="491">
          <cell r="B491">
            <v>9296391</v>
          </cell>
          <cell r="C491" t="str">
            <v>RIDGEBURY MARYSELENA</v>
          </cell>
        </row>
        <row r="492">
          <cell r="B492">
            <v>9296406</v>
          </cell>
          <cell r="C492" t="str">
            <v>ICE TRANSPORTER</v>
          </cell>
        </row>
        <row r="493">
          <cell r="B493">
            <v>9296418</v>
          </cell>
          <cell r="C493" t="str">
            <v>ICE TRAVELLER</v>
          </cell>
        </row>
        <row r="494">
          <cell r="B494">
            <v>9296418</v>
          </cell>
          <cell r="C494" t="str">
            <v>RIDGEBURY LINDY B</v>
          </cell>
        </row>
        <row r="495">
          <cell r="B495">
            <v>9297319</v>
          </cell>
          <cell r="C495" t="str">
            <v>BIRDIE</v>
          </cell>
        </row>
        <row r="496">
          <cell r="B496">
            <v>9297321</v>
          </cell>
          <cell r="C496" t="str">
            <v>MINERVA ELLIE</v>
          </cell>
        </row>
        <row r="497">
          <cell r="B497">
            <v>9297371</v>
          </cell>
          <cell r="C497" t="str">
            <v>BRITISH EAGLE</v>
          </cell>
        </row>
        <row r="498">
          <cell r="B498">
            <v>9297486</v>
          </cell>
          <cell r="C498" t="str">
            <v>DESH UJAALA</v>
          </cell>
        </row>
        <row r="499">
          <cell r="B499">
            <v>9297498</v>
          </cell>
          <cell r="C499" t="str">
            <v>DESH VAIBHAV</v>
          </cell>
        </row>
        <row r="500">
          <cell r="B500">
            <v>9297503</v>
          </cell>
          <cell r="C500" t="str">
            <v>ENERGY SPRINTER</v>
          </cell>
        </row>
        <row r="501">
          <cell r="B501">
            <v>9297503</v>
          </cell>
          <cell r="C501" t="str">
            <v>NORDIC SPRINTER</v>
          </cell>
        </row>
        <row r="502">
          <cell r="B502">
            <v>9297515</v>
          </cell>
          <cell r="C502" t="str">
            <v>ENERGY SKIER</v>
          </cell>
        </row>
        <row r="503">
          <cell r="B503">
            <v>9297515</v>
          </cell>
          <cell r="C503" t="str">
            <v>NORDIC SKIER</v>
          </cell>
        </row>
        <row r="504">
          <cell r="B504">
            <v>9297553</v>
          </cell>
          <cell r="C504" t="str">
            <v>MONTEGO</v>
          </cell>
        </row>
        <row r="505">
          <cell r="B505">
            <v>9297888</v>
          </cell>
          <cell r="C505" t="str">
            <v>SEADANCER</v>
          </cell>
        </row>
        <row r="506">
          <cell r="B506">
            <v>9297890</v>
          </cell>
          <cell r="C506" t="str">
            <v>SEACROSS</v>
          </cell>
        </row>
        <row r="507">
          <cell r="B507">
            <v>9297905</v>
          </cell>
          <cell r="C507" t="str">
            <v>JAG LALIT</v>
          </cell>
        </row>
        <row r="508">
          <cell r="B508">
            <v>9298650</v>
          </cell>
          <cell r="C508" t="str">
            <v>AMALTHEA</v>
          </cell>
        </row>
        <row r="509">
          <cell r="B509">
            <v>9298741</v>
          </cell>
          <cell r="C509" t="str">
            <v>MELTEMI</v>
          </cell>
        </row>
        <row r="510">
          <cell r="B510">
            <v>9298741</v>
          </cell>
          <cell r="C510" t="str">
            <v>MELTEMI (Suezmax)</v>
          </cell>
        </row>
        <row r="511">
          <cell r="B511">
            <v>9298753</v>
          </cell>
          <cell r="C511" t="str">
            <v>BOUBOULINA</v>
          </cell>
        </row>
        <row r="512">
          <cell r="B512">
            <v>9298765</v>
          </cell>
          <cell r="C512" t="str">
            <v>NAUTILUS</v>
          </cell>
        </row>
        <row r="513">
          <cell r="B513">
            <v>9299599</v>
          </cell>
          <cell r="C513" t="str">
            <v>SEAHERITAGE</v>
          </cell>
        </row>
        <row r="514">
          <cell r="B514">
            <v>9299666</v>
          </cell>
          <cell r="C514" t="str">
            <v>EUROCHAMPION 2004</v>
          </cell>
        </row>
        <row r="515">
          <cell r="B515">
            <v>9299678</v>
          </cell>
          <cell r="C515" t="str">
            <v>EURONIKE</v>
          </cell>
        </row>
        <row r="516">
          <cell r="B516">
            <v>9299745</v>
          </cell>
          <cell r="C516" t="str">
            <v>MESAIEED</v>
          </cell>
        </row>
        <row r="517">
          <cell r="B517">
            <v>9299903</v>
          </cell>
          <cell r="C517" t="str">
            <v>M.T DEEP BLUE</v>
          </cell>
        </row>
        <row r="518">
          <cell r="B518">
            <v>9301524</v>
          </cell>
          <cell r="C518" t="str">
            <v>SKS SATILLA</v>
          </cell>
        </row>
        <row r="519">
          <cell r="B519">
            <v>9301536</v>
          </cell>
          <cell r="C519" t="str">
            <v>SKS SKEENA</v>
          </cell>
        </row>
        <row r="520">
          <cell r="B520">
            <v>9302114</v>
          </cell>
          <cell r="C520" t="str">
            <v>TORM FOX</v>
          </cell>
        </row>
        <row r="521">
          <cell r="B521">
            <v>9302592</v>
          </cell>
          <cell r="C521" t="str">
            <v>ARCHANGEL</v>
          </cell>
        </row>
        <row r="522">
          <cell r="B522">
            <v>9302607</v>
          </cell>
          <cell r="C522" t="str">
            <v>ALASKA</v>
          </cell>
        </row>
        <row r="523">
          <cell r="B523">
            <v>9302982</v>
          </cell>
          <cell r="C523" t="str">
            <v>GENER8 HARRIET G</v>
          </cell>
        </row>
        <row r="524">
          <cell r="B524">
            <v>9302982</v>
          </cell>
          <cell r="C524" t="str">
            <v>GENMAR HARRIET</v>
          </cell>
        </row>
        <row r="525">
          <cell r="B525">
            <v>9302982</v>
          </cell>
          <cell r="C525" t="str">
            <v>GENMAR HARRIET G</v>
          </cell>
        </row>
        <row r="526">
          <cell r="B526">
            <v>9302994</v>
          </cell>
          <cell r="C526" t="str">
            <v>GENER8 KARA G</v>
          </cell>
        </row>
        <row r="527">
          <cell r="B527">
            <v>9302994</v>
          </cell>
          <cell r="C527" t="str">
            <v>GENMAR KARA G</v>
          </cell>
        </row>
        <row r="528">
          <cell r="B528">
            <v>9303247</v>
          </cell>
          <cell r="C528" t="str">
            <v>ROMANTIC</v>
          </cell>
        </row>
        <row r="529">
          <cell r="B529">
            <v>9304356</v>
          </cell>
          <cell r="C529" t="str">
            <v>SEAPACIS</v>
          </cell>
        </row>
        <row r="530">
          <cell r="B530">
            <v>9304617</v>
          </cell>
          <cell r="C530" t="str">
            <v>MINERVA DOXA</v>
          </cell>
        </row>
        <row r="531">
          <cell r="B531">
            <v>9304629</v>
          </cell>
          <cell r="C531" t="str">
            <v>RIDGEBURY NICHOLAS A</v>
          </cell>
        </row>
        <row r="532">
          <cell r="B532">
            <v>9304629</v>
          </cell>
          <cell r="C532" t="str">
            <v>RIO GENOA</v>
          </cell>
        </row>
        <row r="533">
          <cell r="B533">
            <v>9304825</v>
          </cell>
          <cell r="C533" t="str">
            <v>SEAMASTER IV</v>
          </cell>
        </row>
        <row r="534">
          <cell r="B534">
            <v>9305623</v>
          </cell>
          <cell r="C534" t="str">
            <v>PROPONTIS</v>
          </cell>
        </row>
        <row r="535">
          <cell r="B535">
            <v>9305867</v>
          </cell>
          <cell r="C535" t="str">
            <v>MINERVA RITA</v>
          </cell>
        </row>
        <row r="536">
          <cell r="B536">
            <v>9306653</v>
          </cell>
          <cell r="C536" t="str">
            <v>HANDYTANKERS LIBERTY</v>
          </cell>
        </row>
        <row r="537">
          <cell r="B537">
            <v>9306677</v>
          </cell>
          <cell r="C537" t="str">
            <v>HANDYTANKERS UNITY</v>
          </cell>
        </row>
        <row r="538">
          <cell r="B538">
            <v>9306782</v>
          </cell>
          <cell r="C538" t="str">
            <v>NS CENTURY</v>
          </cell>
        </row>
        <row r="539">
          <cell r="B539">
            <v>9307633</v>
          </cell>
          <cell r="C539" t="str">
            <v>BALTIC SUNRISE</v>
          </cell>
        </row>
        <row r="540">
          <cell r="B540">
            <v>9307633</v>
          </cell>
          <cell r="C540" t="str">
            <v>UNIVERSAL QUEEN</v>
          </cell>
        </row>
        <row r="541">
          <cell r="B541">
            <v>9307645</v>
          </cell>
          <cell r="C541" t="str">
            <v>BALTIC GLORY</v>
          </cell>
        </row>
        <row r="542">
          <cell r="B542">
            <v>9307645</v>
          </cell>
          <cell r="C542" t="str">
            <v>UNIVERSAL CROWN</v>
          </cell>
        </row>
        <row r="543">
          <cell r="B543">
            <v>9308065</v>
          </cell>
          <cell r="C543" t="str">
            <v>STORVIKEN</v>
          </cell>
        </row>
        <row r="544">
          <cell r="B544">
            <v>9308821</v>
          </cell>
          <cell r="C544" t="str">
            <v>ZUMA</v>
          </cell>
        </row>
        <row r="545">
          <cell r="B545">
            <v>9308857</v>
          </cell>
          <cell r="C545" t="str">
            <v>CARMEL</v>
          </cell>
        </row>
        <row r="546">
          <cell r="B546">
            <v>9309435</v>
          </cell>
          <cell r="C546" t="str">
            <v>MINERVA ALICE</v>
          </cell>
        </row>
        <row r="547">
          <cell r="B547">
            <v>9309978</v>
          </cell>
          <cell r="C547" t="str">
            <v>NORD THUMBELINA</v>
          </cell>
        </row>
        <row r="548">
          <cell r="B548">
            <v>9310147</v>
          </cell>
          <cell r="C548" t="str">
            <v>DHT FALCON</v>
          </cell>
        </row>
        <row r="549">
          <cell r="B549">
            <v>9310159</v>
          </cell>
          <cell r="C549" t="str">
            <v>DHT HAWK</v>
          </cell>
        </row>
        <row r="550">
          <cell r="B550">
            <v>9310159</v>
          </cell>
          <cell r="C550" t="str">
            <v>GULF SHEBA</v>
          </cell>
        </row>
        <row r="551">
          <cell r="B551">
            <v>9310252</v>
          </cell>
          <cell r="C551" t="str">
            <v>PETROLIMEX 18</v>
          </cell>
        </row>
        <row r="552">
          <cell r="B552">
            <v>9311610</v>
          </cell>
          <cell r="C552" t="str">
            <v>MILTIADIS M II</v>
          </cell>
        </row>
        <row r="553">
          <cell r="B553">
            <v>9311622</v>
          </cell>
          <cell r="C553" t="str">
            <v>VLADIMIR TIKHONOV</v>
          </cell>
        </row>
        <row r="554">
          <cell r="B554">
            <v>9312133</v>
          </cell>
          <cell r="C554" t="str">
            <v>EXPLORER</v>
          </cell>
        </row>
        <row r="555">
          <cell r="B555">
            <v>9312145</v>
          </cell>
          <cell r="C555" t="str">
            <v>SOUNION</v>
          </cell>
        </row>
        <row r="556">
          <cell r="B556">
            <v>9312444</v>
          </cell>
          <cell r="C556" t="str">
            <v>STENA PRESIDENT</v>
          </cell>
        </row>
        <row r="557">
          <cell r="B557">
            <v>9312494</v>
          </cell>
          <cell r="C557" t="str">
            <v>NAUTILUS (VLCC)</v>
          </cell>
        </row>
        <row r="558">
          <cell r="B558">
            <v>9312896</v>
          </cell>
          <cell r="C558" t="str">
            <v>NS CREATION</v>
          </cell>
        </row>
        <row r="559">
          <cell r="B559">
            <v>9313149</v>
          </cell>
          <cell r="C559" t="str">
            <v>TAMAGAWA</v>
          </cell>
        </row>
        <row r="560">
          <cell r="B560">
            <v>9313436</v>
          </cell>
          <cell r="C560" t="str">
            <v>PEONIA</v>
          </cell>
        </row>
        <row r="561">
          <cell r="B561">
            <v>9313486</v>
          </cell>
          <cell r="C561" t="str">
            <v>EXPLORER SPIRIT</v>
          </cell>
        </row>
        <row r="562">
          <cell r="B562">
            <v>9314806</v>
          </cell>
          <cell r="C562" t="str">
            <v>BALTIC MERCHANT</v>
          </cell>
        </row>
        <row r="563">
          <cell r="B563">
            <v>9314818</v>
          </cell>
          <cell r="C563" t="str">
            <v>BALTIC MONARCH</v>
          </cell>
        </row>
        <row r="564">
          <cell r="B564">
            <v>9314844</v>
          </cell>
          <cell r="C564" t="str">
            <v>KRASLAVA</v>
          </cell>
        </row>
        <row r="565">
          <cell r="B565">
            <v>9314870</v>
          </cell>
          <cell r="C565" t="str">
            <v>KRISJANIS VALDEMAS</v>
          </cell>
        </row>
        <row r="566">
          <cell r="B566">
            <v>9315070</v>
          </cell>
          <cell r="C566" t="str">
            <v>BW BAUHINIA</v>
          </cell>
        </row>
        <row r="567">
          <cell r="B567">
            <v>9315147</v>
          </cell>
          <cell r="C567" t="str">
            <v>SAMCO SCANDINAVIA</v>
          </cell>
        </row>
        <row r="568">
          <cell r="B568">
            <v>9315159</v>
          </cell>
          <cell r="C568" t="str">
            <v>SAMCO EUROPE</v>
          </cell>
        </row>
        <row r="569">
          <cell r="B569">
            <v>9315173</v>
          </cell>
          <cell r="C569" t="str">
            <v>ARCTIC</v>
          </cell>
        </row>
        <row r="570">
          <cell r="B570">
            <v>9315185</v>
          </cell>
          <cell r="C570" t="str">
            <v>ANTARCTIC</v>
          </cell>
        </row>
        <row r="571">
          <cell r="B571">
            <v>9315367</v>
          </cell>
          <cell r="C571" t="str">
            <v>SPYROS</v>
          </cell>
        </row>
        <row r="572">
          <cell r="B572">
            <v>9315642</v>
          </cell>
          <cell r="C572" t="str">
            <v>SEAHERO</v>
          </cell>
        </row>
        <row r="573">
          <cell r="B573">
            <v>9315654</v>
          </cell>
          <cell r="C573" t="str">
            <v>SONANGOL KASSANJE</v>
          </cell>
        </row>
        <row r="574">
          <cell r="B574">
            <v>9315939</v>
          </cell>
          <cell r="C574" t="str">
            <v>AVAX</v>
          </cell>
        </row>
        <row r="575">
          <cell r="B575">
            <v>9316115</v>
          </cell>
          <cell r="C575" t="str">
            <v>WINDSOR KNUTSEN</v>
          </cell>
        </row>
        <row r="576">
          <cell r="B576">
            <v>9316127</v>
          </cell>
          <cell r="C576" t="str">
            <v>ALEKSEY KOSYGIN</v>
          </cell>
        </row>
        <row r="577">
          <cell r="B577">
            <v>9317949</v>
          </cell>
          <cell r="C577" t="str">
            <v>SEAMAGIC</v>
          </cell>
        </row>
        <row r="578">
          <cell r="B578">
            <v>9318010</v>
          </cell>
          <cell r="C578" t="str">
            <v>MINERVA XANTHE</v>
          </cell>
        </row>
        <row r="579">
          <cell r="B579">
            <v>9318072</v>
          </cell>
          <cell r="C579" t="str">
            <v>LENI</v>
          </cell>
        </row>
        <row r="580">
          <cell r="B580">
            <v>9318072</v>
          </cell>
          <cell r="C580" t="str">
            <v>LOS ANGELES SPIRIT</v>
          </cell>
        </row>
        <row r="581">
          <cell r="B581">
            <v>9318072</v>
          </cell>
          <cell r="C581" t="str">
            <v>PRINCIMAR TRUTH</v>
          </cell>
        </row>
        <row r="582">
          <cell r="B582">
            <v>9318096</v>
          </cell>
          <cell r="C582" t="str">
            <v>SEAVOYAGER</v>
          </cell>
        </row>
        <row r="583">
          <cell r="B583">
            <v>9318137</v>
          </cell>
          <cell r="C583" t="str">
            <v>EVRIDIKI</v>
          </cell>
        </row>
        <row r="584">
          <cell r="B584">
            <v>9318137</v>
          </cell>
          <cell r="C584" t="str">
            <v>EVRIDIKI (Suezmax)</v>
          </cell>
        </row>
        <row r="585">
          <cell r="B585">
            <v>9318149</v>
          </cell>
          <cell r="C585" t="str">
            <v>ORPHEAS</v>
          </cell>
        </row>
        <row r="586">
          <cell r="B586">
            <v>9318539</v>
          </cell>
          <cell r="C586" t="str">
            <v>DONAT</v>
          </cell>
        </row>
        <row r="587">
          <cell r="B587">
            <v>9318553</v>
          </cell>
          <cell r="C587" t="str">
            <v>NS SPIRIT</v>
          </cell>
        </row>
        <row r="588">
          <cell r="B588">
            <v>9320714</v>
          </cell>
          <cell r="C588" t="str">
            <v>RIDGEBURY CAPTAIN DR</v>
          </cell>
        </row>
        <row r="589">
          <cell r="B589">
            <v>9320714</v>
          </cell>
          <cell r="C589" t="str">
            <v>PRISCO MIZAR</v>
          </cell>
        </row>
        <row r="590">
          <cell r="B590">
            <v>9320714</v>
          </cell>
          <cell r="C590" t="str">
            <v>RIDGEBURY CAPTAIN DROGIN</v>
          </cell>
        </row>
        <row r="591">
          <cell r="B591">
            <v>9320726</v>
          </cell>
          <cell r="C591" t="str">
            <v>PRISCO ALCOR</v>
          </cell>
        </row>
        <row r="592">
          <cell r="B592">
            <v>9321213</v>
          </cell>
          <cell r="C592" t="str">
            <v>TOWADA</v>
          </cell>
        </row>
        <row r="593">
          <cell r="B593">
            <v>9321689</v>
          </cell>
          <cell r="C593" t="str">
            <v>SOLVIKEN</v>
          </cell>
        </row>
        <row r="594">
          <cell r="B594">
            <v>9321691</v>
          </cell>
          <cell r="C594" t="str">
            <v>CAP GUILLAUME</v>
          </cell>
        </row>
        <row r="595">
          <cell r="B595">
            <v>9321718</v>
          </cell>
          <cell r="C595" t="str">
            <v>CAP PHILIPPE</v>
          </cell>
        </row>
        <row r="596">
          <cell r="B596">
            <v>9321720</v>
          </cell>
          <cell r="C596" t="str">
            <v>CAP VICTOR</v>
          </cell>
        </row>
        <row r="597">
          <cell r="B597">
            <v>9322267</v>
          </cell>
          <cell r="C597" t="str">
            <v>ELLINIS</v>
          </cell>
        </row>
        <row r="598">
          <cell r="B598">
            <v>9322279</v>
          </cell>
          <cell r="C598" t="str">
            <v>CRUDESUN</v>
          </cell>
        </row>
        <row r="599">
          <cell r="B599">
            <v>9322279</v>
          </cell>
          <cell r="C599" t="str">
            <v>GENMAR HERCULES</v>
          </cell>
        </row>
        <row r="600">
          <cell r="B600">
            <v>9322281</v>
          </cell>
          <cell r="C600" t="str">
            <v>CRUDESKY</v>
          </cell>
        </row>
        <row r="601">
          <cell r="B601">
            <v>9322281</v>
          </cell>
          <cell r="C601" t="str">
            <v>GENMAR ATLAS</v>
          </cell>
        </row>
        <row r="602">
          <cell r="B602">
            <v>9322293</v>
          </cell>
          <cell r="C602" t="str">
            <v>MAERSK NUCLEUS</v>
          </cell>
        </row>
        <row r="603">
          <cell r="B603">
            <v>9323429</v>
          </cell>
          <cell r="C603" t="str">
            <v>KHK VISION</v>
          </cell>
        </row>
        <row r="604">
          <cell r="B604">
            <v>9323936</v>
          </cell>
          <cell r="C604" t="str">
            <v>NECTAR</v>
          </cell>
        </row>
        <row r="605">
          <cell r="B605">
            <v>9323948</v>
          </cell>
          <cell r="C605" t="str">
            <v>MAERSK NAUTICA</v>
          </cell>
        </row>
        <row r="606">
          <cell r="B606">
            <v>9323948</v>
          </cell>
          <cell r="C606" t="str">
            <v>NAUTIC</v>
          </cell>
        </row>
        <row r="607">
          <cell r="B607">
            <v>9325049</v>
          </cell>
          <cell r="C607" t="str">
            <v>SONANGOL NAMIBE</v>
          </cell>
        </row>
        <row r="608">
          <cell r="B608">
            <v>9326055</v>
          </cell>
          <cell r="C608" t="str">
            <v>SYMPHONIC</v>
          </cell>
        </row>
        <row r="609">
          <cell r="B609">
            <v>9326067</v>
          </cell>
          <cell r="C609" t="str">
            <v>GLORIC</v>
          </cell>
        </row>
        <row r="610">
          <cell r="B610">
            <v>9326718</v>
          </cell>
          <cell r="C610" t="str">
            <v>SKS SEGURA</v>
          </cell>
        </row>
        <row r="611">
          <cell r="B611">
            <v>9326720</v>
          </cell>
          <cell r="C611" t="str">
            <v>SKS SPEY</v>
          </cell>
        </row>
        <row r="612">
          <cell r="B612">
            <v>9326809</v>
          </cell>
          <cell r="C612" t="str">
            <v>AEGEAN NAVIGATOR</v>
          </cell>
        </row>
        <row r="613">
          <cell r="B613">
            <v>9326811</v>
          </cell>
          <cell r="C613" t="str">
            <v>AEGEAN HORIZON</v>
          </cell>
        </row>
        <row r="614">
          <cell r="B614">
            <v>9327114</v>
          </cell>
          <cell r="C614" t="str">
            <v>BUNGA KASTURI LIMA</v>
          </cell>
        </row>
        <row r="615">
          <cell r="B615">
            <v>9328974</v>
          </cell>
          <cell r="C615" t="str">
            <v>FIONIA SWAN</v>
          </cell>
        </row>
        <row r="616">
          <cell r="B616">
            <v>9329667</v>
          </cell>
          <cell r="C616" t="str">
            <v>N.S. PRIDE</v>
          </cell>
        </row>
        <row r="617">
          <cell r="B617">
            <v>9329708</v>
          </cell>
          <cell r="C617" t="str">
            <v>AL JABRIYAH II</v>
          </cell>
        </row>
        <row r="618">
          <cell r="B618">
            <v>9330563</v>
          </cell>
          <cell r="C618" t="str">
            <v>MARAN CANOPUS</v>
          </cell>
        </row>
        <row r="619">
          <cell r="B619">
            <v>9330874</v>
          </cell>
          <cell r="C619" t="str">
            <v>CAP LARA</v>
          </cell>
        </row>
        <row r="620">
          <cell r="B620">
            <v>9331244</v>
          </cell>
          <cell r="C620" t="str">
            <v>KAMAKSHI PREM</v>
          </cell>
        </row>
        <row r="621">
          <cell r="B621">
            <v>9331244</v>
          </cell>
          <cell r="C621" t="str">
            <v>NERISSA</v>
          </cell>
        </row>
        <row r="622">
          <cell r="B622">
            <v>9332157</v>
          </cell>
          <cell r="C622" t="str">
            <v>MINERVA GEORGIA</v>
          </cell>
        </row>
        <row r="623">
          <cell r="B623">
            <v>9333424</v>
          </cell>
          <cell r="C623" t="str">
            <v>SCF PECHORA</v>
          </cell>
        </row>
        <row r="624">
          <cell r="B624">
            <v>9333785</v>
          </cell>
          <cell r="C624" t="str">
            <v>PACIFIC CONDOR</v>
          </cell>
        </row>
        <row r="625">
          <cell r="B625">
            <v>9335903</v>
          </cell>
          <cell r="C625" t="str">
            <v>BLUE SKY I</v>
          </cell>
        </row>
        <row r="626">
          <cell r="B626">
            <v>9335903</v>
          </cell>
          <cell r="C626" t="str">
            <v>MERIOM SKY</v>
          </cell>
        </row>
        <row r="627">
          <cell r="B627">
            <v>9335915</v>
          </cell>
          <cell r="C627" t="str">
            <v>BLUE ROSE</v>
          </cell>
        </row>
        <row r="628">
          <cell r="B628">
            <v>9336971</v>
          </cell>
          <cell r="C628" t="str">
            <v>GENER8 GEORGE T</v>
          </cell>
        </row>
        <row r="629">
          <cell r="B629">
            <v>9336971</v>
          </cell>
          <cell r="C629" t="str">
            <v>GENMAR GEORGE T</v>
          </cell>
        </row>
        <row r="630">
          <cell r="B630">
            <v>9336983</v>
          </cell>
          <cell r="C630" t="str">
            <v>GENER8 ST. NIKOLAS</v>
          </cell>
        </row>
        <row r="631">
          <cell r="B631">
            <v>9336983</v>
          </cell>
          <cell r="C631" t="str">
            <v>GENMAR ST. NIKOLAS</v>
          </cell>
        </row>
        <row r="632">
          <cell r="B632">
            <v>9337004</v>
          </cell>
          <cell r="C632" t="str">
            <v>AIAS</v>
          </cell>
        </row>
        <row r="633">
          <cell r="B633">
            <v>9337004</v>
          </cell>
          <cell r="C633" t="str">
            <v>WALTZ</v>
          </cell>
        </row>
        <row r="634">
          <cell r="B634">
            <v>9337016</v>
          </cell>
          <cell r="C634" t="str">
            <v>AMOUREUX</v>
          </cell>
        </row>
        <row r="635">
          <cell r="B635">
            <v>9337133</v>
          </cell>
          <cell r="C635" t="str">
            <v>BUNGA KASTURI EMPAT</v>
          </cell>
        </row>
        <row r="636">
          <cell r="B636">
            <v>9337157</v>
          </cell>
          <cell r="C636" t="str">
            <v>KOKKARI</v>
          </cell>
        </row>
        <row r="637">
          <cell r="B637">
            <v>9337389</v>
          </cell>
          <cell r="C637" t="str">
            <v>STAVANGER BLOSSOM</v>
          </cell>
        </row>
        <row r="638">
          <cell r="B638">
            <v>9337901</v>
          </cell>
          <cell r="C638" t="str">
            <v>ESTEEM BRILLIANCE</v>
          </cell>
        </row>
        <row r="639">
          <cell r="B639">
            <v>9341081</v>
          </cell>
          <cell r="C639" t="str">
            <v>NS CLIPPER</v>
          </cell>
        </row>
        <row r="640">
          <cell r="B640">
            <v>9343405</v>
          </cell>
          <cell r="C640" t="str">
            <v>TAMBA</v>
          </cell>
        </row>
        <row r="641">
          <cell r="B641">
            <v>9343986</v>
          </cell>
          <cell r="C641" t="str">
            <v>SEABREEZE</v>
          </cell>
        </row>
        <row r="642">
          <cell r="B642">
            <v>9343986</v>
          </cell>
          <cell r="C642" t="str">
            <v>FREJA FIONA</v>
          </cell>
        </row>
        <row r="643">
          <cell r="B643">
            <v>9346859</v>
          </cell>
          <cell r="C643" t="str">
            <v>SEA FALCON</v>
          </cell>
        </row>
        <row r="644">
          <cell r="B644">
            <v>9346861</v>
          </cell>
          <cell r="C644" t="str">
            <v>MARE AEGEUM</v>
          </cell>
        </row>
        <row r="645">
          <cell r="B645">
            <v>9351426</v>
          </cell>
          <cell r="C645" t="str">
            <v>HELLESPONT PROGRESS</v>
          </cell>
        </row>
        <row r="646">
          <cell r="B646">
            <v>9352559</v>
          </cell>
          <cell r="C646" t="str">
            <v>PHOENIX VANGUARD</v>
          </cell>
        </row>
        <row r="647">
          <cell r="B647">
            <v>9352573</v>
          </cell>
          <cell r="C647" t="str">
            <v>ELEKTRA GLORY</v>
          </cell>
        </row>
        <row r="648">
          <cell r="B648">
            <v>9353101</v>
          </cell>
          <cell r="C648" t="str">
            <v>CPO FINLAND</v>
          </cell>
        </row>
        <row r="649">
          <cell r="B649">
            <v>9353797</v>
          </cell>
          <cell r="C649" t="str">
            <v>FRONT ENDURANCE</v>
          </cell>
        </row>
        <row r="650">
          <cell r="B650">
            <v>9353802</v>
          </cell>
          <cell r="C650" t="str">
            <v>FRONT EMINENCE</v>
          </cell>
        </row>
        <row r="651">
          <cell r="B651">
            <v>9354272</v>
          </cell>
          <cell r="C651" t="str">
            <v>PRETTY TIME</v>
          </cell>
        </row>
        <row r="652">
          <cell r="B652">
            <v>9354272</v>
          </cell>
          <cell r="C652" t="str">
            <v>ST PETRI</v>
          </cell>
        </row>
        <row r="653">
          <cell r="B653">
            <v>9356608</v>
          </cell>
          <cell r="C653" t="str">
            <v>SEPID</v>
          </cell>
        </row>
        <row r="654">
          <cell r="B654">
            <v>9357183</v>
          </cell>
          <cell r="C654" t="str">
            <v>HUGE</v>
          </cell>
        </row>
        <row r="655">
          <cell r="B655">
            <v>9357353</v>
          </cell>
          <cell r="C655" t="str">
            <v>SIMA</v>
          </cell>
        </row>
        <row r="656">
          <cell r="B656">
            <v>9357365</v>
          </cell>
          <cell r="C656" t="str">
            <v>SONIA</v>
          </cell>
        </row>
        <row r="657">
          <cell r="B657">
            <v>9357377</v>
          </cell>
          <cell r="C657" t="str">
            <v>SARV</v>
          </cell>
        </row>
        <row r="658">
          <cell r="B658">
            <v>9358280</v>
          </cell>
          <cell r="C658" t="str">
            <v>MAERSK NOBLE</v>
          </cell>
        </row>
        <row r="659">
          <cell r="B659">
            <v>9358292</v>
          </cell>
          <cell r="C659" t="str">
            <v>NEWTON</v>
          </cell>
        </row>
        <row r="660">
          <cell r="B660">
            <v>9358917</v>
          </cell>
          <cell r="C660" t="str">
            <v>ORFEAS</v>
          </cell>
        </row>
        <row r="661">
          <cell r="B661">
            <v>9360439</v>
          </cell>
          <cell r="C661" t="str">
            <v>HAFNIA VICTORIA</v>
          </cell>
        </row>
        <row r="662">
          <cell r="B662">
            <v>9360439</v>
          </cell>
          <cell r="C662" t="str">
            <v>MOUNT VICTORIA</v>
          </cell>
        </row>
        <row r="663">
          <cell r="B663">
            <v>9360465</v>
          </cell>
          <cell r="C663" t="str">
            <v>EAGLE TURIN</v>
          </cell>
        </row>
        <row r="664">
          <cell r="B664">
            <v>9362059</v>
          </cell>
          <cell r="C664" t="str">
            <v>HERBY</v>
          </cell>
        </row>
        <row r="665">
          <cell r="B665">
            <v>9362073</v>
          </cell>
          <cell r="C665" t="str">
            <v>HERO</v>
          </cell>
        </row>
        <row r="666">
          <cell r="B666">
            <v>9362889</v>
          </cell>
          <cell r="C666" t="str">
            <v>PACIFIC VOYAGER</v>
          </cell>
        </row>
        <row r="667">
          <cell r="B667">
            <v>9364930</v>
          </cell>
          <cell r="C667" t="str">
            <v>HANDYTANKERS MARVEL</v>
          </cell>
        </row>
        <row r="668">
          <cell r="B668">
            <v>9365752</v>
          </cell>
          <cell r="C668" t="str">
            <v>MARBAT</v>
          </cell>
        </row>
        <row r="669">
          <cell r="B669">
            <v>9365764</v>
          </cell>
          <cell r="C669" t="str">
            <v>MANAH</v>
          </cell>
        </row>
        <row r="670">
          <cell r="B670">
            <v>9367695</v>
          </cell>
          <cell r="C670" t="str">
            <v>CHALLENGE PEARL</v>
          </cell>
        </row>
        <row r="671">
          <cell r="B671">
            <v>9370848</v>
          </cell>
          <cell r="C671" t="str">
            <v>ANAFI WARRIOR</v>
          </cell>
        </row>
        <row r="672">
          <cell r="B672">
            <v>9370850</v>
          </cell>
          <cell r="C672" t="str">
            <v>TH SOUND</v>
          </cell>
        </row>
        <row r="673">
          <cell r="B673">
            <v>9371593</v>
          </cell>
          <cell r="C673" t="str">
            <v>DESH VIRAAT</v>
          </cell>
        </row>
        <row r="674">
          <cell r="B674">
            <v>9371749</v>
          </cell>
          <cell r="C674" t="str">
            <v>DESH VISHAL</v>
          </cell>
        </row>
        <row r="675">
          <cell r="B675">
            <v>9374234</v>
          </cell>
          <cell r="C675" t="str">
            <v>MAGNIFICA</v>
          </cell>
        </row>
        <row r="676">
          <cell r="B676">
            <v>9374428</v>
          </cell>
          <cell r="C676" t="str">
            <v>SAFFO</v>
          </cell>
        </row>
        <row r="677">
          <cell r="B677">
            <v>9376751</v>
          </cell>
          <cell r="C677" t="str">
            <v>NAVE SPHERICAL</v>
          </cell>
        </row>
        <row r="678">
          <cell r="B678">
            <v>9377042</v>
          </cell>
          <cell r="C678" t="str">
            <v>ARMADA EXPLORER</v>
          </cell>
        </row>
        <row r="679">
          <cell r="B679">
            <v>9377418</v>
          </cell>
          <cell r="C679" t="str">
            <v>ALEXANDER THE GREAT</v>
          </cell>
        </row>
        <row r="680">
          <cell r="B680">
            <v>9378369</v>
          </cell>
          <cell r="C680" t="str">
            <v>TIANLONG SPIRIT</v>
          </cell>
        </row>
        <row r="681">
          <cell r="B681">
            <v>9378864</v>
          </cell>
          <cell r="C681" t="str">
            <v>GLADIATOR</v>
          </cell>
        </row>
        <row r="682">
          <cell r="B682">
            <v>9378876</v>
          </cell>
          <cell r="C682" t="str">
            <v>MT SAMURAI</v>
          </cell>
        </row>
        <row r="683">
          <cell r="B683">
            <v>9378876</v>
          </cell>
          <cell r="C683" t="str">
            <v>SAMURAI</v>
          </cell>
        </row>
        <row r="684">
          <cell r="B684">
            <v>9379143</v>
          </cell>
          <cell r="C684" t="str">
            <v>NAVIG8 FIDELITY</v>
          </cell>
        </row>
        <row r="685">
          <cell r="B685">
            <v>9379208</v>
          </cell>
          <cell r="C685" t="str">
            <v>M.V.JIAOLONG SPIRIT</v>
          </cell>
        </row>
        <row r="686">
          <cell r="B686">
            <v>9379208</v>
          </cell>
          <cell r="C686" t="str">
            <v>JIAOLONG SPIRIT</v>
          </cell>
        </row>
        <row r="687">
          <cell r="B687">
            <v>9379210</v>
          </cell>
          <cell r="C687" t="str">
            <v>SHENLONG SPIRIT</v>
          </cell>
        </row>
        <row r="688">
          <cell r="B688">
            <v>9379612</v>
          </cell>
          <cell r="C688" t="str">
            <v>AEGEA</v>
          </cell>
        </row>
        <row r="689">
          <cell r="B689">
            <v>9380350</v>
          </cell>
          <cell r="C689" t="str">
            <v>COTTON</v>
          </cell>
        </row>
        <row r="690">
          <cell r="B690">
            <v>9380582</v>
          </cell>
          <cell r="C690" t="str">
            <v>ROCK</v>
          </cell>
        </row>
        <row r="691">
          <cell r="B691">
            <v>9380673</v>
          </cell>
          <cell r="C691" t="str">
            <v>NIPPON PRINCESS</v>
          </cell>
        </row>
        <row r="692">
          <cell r="B692">
            <v>9380738</v>
          </cell>
          <cell r="C692" t="str">
            <v>CAP FELIX</v>
          </cell>
        </row>
        <row r="693">
          <cell r="B693">
            <v>9380740</v>
          </cell>
          <cell r="C693" t="str">
            <v>CAP THEODORA</v>
          </cell>
        </row>
        <row r="694">
          <cell r="B694">
            <v>9380893</v>
          </cell>
          <cell r="C694" t="str">
            <v>17 FEBRUARY</v>
          </cell>
        </row>
        <row r="695">
          <cell r="B695">
            <v>9382750</v>
          </cell>
          <cell r="C695" t="str">
            <v>MINERVA GLORIA</v>
          </cell>
        </row>
        <row r="696">
          <cell r="B696">
            <v>9382762</v>
          </cell>
          <cell r="C696" t="str">
            <v>MINERVA SOPHIA</v>
          </cell>
        </row>
        <row r="697">
          <cell r="B697">
            <v>9384590</v>
          </cell>
          <cell r="C697" t="str">
            <v>FRONT KATHRINE</v>
          </cell>
        </row>
        <row r="698">
          <cell r="B698">
            <v>9384605</v>
          </cell>
          <cell r="C698" t="str">
            <v>FRONT QUEEN</v>
          </cell>
        </row>
        <row r="699">
          <cell r="B699">
            <v>9384617</v>
          </cell>
          <cell r="C699" t="str">
            <v>GREAT CHINA</v>
          </cell>
        </row>
        <row r="700">
          <cell r="B700">
            <v>9385192</v>
          </cell>
          <cell r="C700" t="str">
            <v>EUROPEAN SPIRIT</v>
          </cell>
        </row>
        <row r="701">
          <cell r="B701">
            <v>9385192</v>
          </cell>
          <cell r="C701" t="str">
            <v>PINNACLE SPIRIT</v>
          </cell>
        </row>
        <row r="702">
          <cell r="B702">
            <v>9386536</v>
          </cell>
          <cell r="C702" t="str">
            <v>SEADELTA</v>
          </cell>
        </row>
        <row r="703">
          <cell r="B703">
            <v>9386536</v>
          </cell>
          <cell r="C703" t="str">
            <v>STEALTH HARALAMBOS</v>
          </cell>
        </row>
        <row r="704">
          <cell r="B704">
            <v>9386952</v>
          </cell>
          <cell r="C704" t="str">
            <v>KAHLA</v>
          </cell>
        </row>
        <row r="705">
          <cell r="B705">
            <v>9386964</v>
          </cell>
          <cell r="C705" t="str">
            <v>DORRA</v>
          </cell>
        </row>
        <row r="706">
          <cell r="B706">
            <v>9387059</v>
          </cell>
          <cell r="C706" t="str">
            <v>H. T. MIRACLE</v>
          </cell>
        </row>
        <row r="707">
          <cell r="B707">
            <v>9387059</v>
          </cell>
          <cell r="C707" t="str">
            <v>HANDYTANKERS MIRACLE</v>
          </cell>
        </row>
        <row r="708">
          <cell r="B708">
            <v>9387267</v>
          </cell>
          <cell r="C708" t="str">
            <v>TSUSHIMA</v>
          </cell>
        </row>
        <row r="709">
          <cell r="B709">
            <v>9387554</v>
          </cell>
          <cell r="C709" t="str">
            <v>ANTARCTICA</v>
          </cell>
        </row>
        <row r="710">
          <cell r="B710">
            <v>9387566</v>
          </cell>
          <cell r="C710" t="str">
            <v>IOANNA</v>
          </cell>
        </row>
        <row r="711">
          <cell r="B711">
            <v>9387578</v>
          </cell>
          <cell r="C711" t="str">
            <v>ELIZA</v>
          </cell>
        </row>
        <row r="712">
          <cell r="B712">
            <v>9389019</v>
          </cell>
          <cell r="C712" t="str">
            <v>ASTRO CAPRICORN</v>
          </cell>
        </row>
        <row r="713">
          <cell r="B713">
            <v>9389019</v>
          </cell>
          <cell r="C713" t="str">
            <v>MARAN CAPRICORN</v>
          </cell>
        </row>
        <row r="714">
          <cell r="B714">
            <v>9389021</v>
          </cell>
          <cell r="C714" t="str">
            <v>MARINA</v>
          </cell>
        </row>
        <row r="715">
          <cell r="B715">
            <v>9389033</v>
          </cell>
          <cell r="C715" t="str">
            <v>GEORGIOS</v>
          </cell>
        </row>
        <row r="716">
          <cell r="B716">
            <v>9389033</v>
          </cell>
          <cell r="C716" t="str">
            <v>GOERGIOS</v>
          </cell>
        </row>
        <row r="717">
          <cell r="B717">
            <v>9389083</v>
          </cell>
          <cell r="C717" t="str">
            <v>AGRARI</v>
          </cell>
        </row>
        <row r="718">
          <cell r="B718">
            <v>9389253</v>
          </cell>
          <cell r="C718" t="str">
            <v>ASTRO CHLOE</v>
          </cell>
        </row>
        <row r="719">
          <cell r="B719">
            <v>9389265</v>
          </cell>
          <cell r="C719" t="str">
            <v>CAESAR</v>
          </cell>
        </row>
        <row r="720">
          <cell r="B720">
            <v>9389899</v>
          </cell>
          <cell r="C720" t="str">
            <v>ATLANTAS</v>
          </cell>
        </row>
        <row r="721">
          <cell r="B721">
            <v>9390628</v>
          </cell>
          <cell r="C721" t="str">
            <v>DILONG SPIRIT</v>
          </cell>
        </row>
        <row r="722">
          <cell r="B722">
            <v>9390927</v>
          </cell>
          <cell r="C722" t="str">
            <v>KERALA</v>
          </cell>
        </row>
        <row r="723">
          <cell r="B723">
            <v>9391397</v>
          </cell>
          <cell r="C723" t="str">
            <v>CONTI GREENLAND</v>
          </cell>
        </row>
        <row r="724">
          <cell r="B724">
            <v>9391763</v>
          </cell>
          <cell r="C724" t="str">
            <v>SETAGAWA</v>
          </cell>
        </row>
        <row r="725">
          <cell r="B725">
            <v>9394507</v>
          </cell>
          <cell r="C725" t="str">
            <v>SPRING SPLENDOR</v>
          </cell>
        </row>
        <row r="726">
          <cell r="B726">
            <v>9394947</v>
          </cell>
          <cell r="C726" t="str">
            <v>OVERSEAS YELLOWSTONE</v>
          </cell>
        </row>
        <row r="727">
          <cell r="B727">
            <v>9395290</v>
          </cell>
          <cell r="C727" t="str">
            <v>MAERSK HAYAMA</v>
          </cell>
        </row>
        <row r="728">
          <cell r="B728">
            <v>9395305</v>
          </cell>
          <cell r="C728" t="str">
            <v>DESIMI</v>
          </cell>
        </row>
        <row r="729">
          <cell r="B729">
            <v>9395329</v>
          </cell>
          <cell r="C729" t="str">
            <v>BOTAFOGO</v>
          </cell>
        </row>
        <row r="730">
          <cell r="B730">
            <v>9396335</v>
          </cell>
          <cell r="C730" t="str">
            <v>HISTRIA TIGER</v>
          </cell>
        </row>
        <row r="731">
          <cell r="B731">
            <v>9396725</v>
          </cell>
          <cell r="C731" t="str">
            <v>NAVIG 8 STEALTH S. V</v>
          </cell>
        </row>
        <row r="732">
          <cell r="B732">
            <v>9396725</v>
          </cell>
          <cell r="C732" t="str">
            <v>NAVIG8 STEALTH S. V.</v>
          </cell>
        </row>
        <row r="733">
          <cell r="B733">
            <v>9396749</v>
          </cell>
          <cell r="C733" t="str">
            <v>ISOLA BLU</v>
          </cell>
        </row>
        <row r="734">
          <cell r="B734">
            <v>9396787</v>
          </cell>
          <cell r="C734" t="str">
            <v>ISOLA CELESTE</v>
          </cell>
        </row>
        <row r="735">
          <cell r="B735">
            <v>9397157</v>
          </cell>
          <cell r="C735" t="str">
            <v>AZUMASAN</v>
          </cell>
        </row>
        <row r="736">
          <cell r="B736">
            <v>9397212</v>
          </cell>
          <cell r="C736" t="str">
            <v>ATLANTIC EXPLORER</v>
          </cell>
        </row>
        <row r="737">
          <cell r="B737">
            <v>9398060</v>
          </cell>
          <cell r="C737" t="str">
            <v>NEW PARADISE</v>
          </cell>
        </row>
        <row r="738">
          <cell r="B738">
            <v>9398072</v>
          </cell>
          <cell r="C738" t="str">
            <v>ACHILLEAS (VLCC)</v>
          </cell>
        </row>
        <row r="739">
          <cell r="B739">
            <v>9398723</v>
          </cell>
          <cell r="C739" t="str">
            <v>PARAMOUNT HANOVER</v>
          </cell>
        </row>
        <row r="740">
          <cell r="B740">
            <v>9399478</v>
          </cell>
          <cell r="C740" t="str">
            <v>TAIPAN</v>
          </cell>
        </row>
        <row r="741">
          <cell r="B741">
            <v>9399478</v>
          </cell>
          <cell r="C741" t="str">
            <v>VAIL SPIRIT</v>
          </cell>
        </row>
        <row r="742">
          <cell r="B742">
            <v>9399480</v>
          </cell>
          <cell r="C742" t="str">
            <v>FRONT THOR</v>
          </cell>
        </row>
        <row r="743">
          <cell r="B743">
            <v>9399480</v>
          </cell>
          <cell r="C743" t="str">
            <v>NORTHIA</v>
          </cell>
        </row>
        <row r="744">
          <cell r="B744">
            <v>9399492</v>
          </cell>
          <cell r="C744" t="str">
            <v>CASCADE SPIRIT</v>
          </cell>
        </row>
        <row r="745">
          <cell r="B745">
            <v>9399492</v>
          </cell>
          <cell r="C745" t="str">
            <v>KAMARI</v>
          </cell>
        </row>
        <row r="746">
          <cell r="B746">
            <v>9399507</v>
          </cell>
          <cell r="C746" t="str">
            <v>MARAN PLATO</v>
          </cell>
        </row>
        <row r="747">
          <cell r="B747">
            <v>9400679</v>
          </cell>
          <cell r="C747" t="str">
            <v>OVERSEAS EVEREST</v>
          </cell>
        </row>
        <row r="748">
          <cell r="B748">
            <v>9400681</v>
          </cell>
          <cell r="C748" t="str">
            <v>FRONT CECILIE</v>
          </cell>
        </row>
        <row r="749">
          <cell r="B749">
            <v>9402237</v>
          </cell>
          <cell r="C749" t="str">
            <v>BALTIC GALAXY</v>
          </cell>
        </row>
        <row r="750">
          <cell r="B750">
            <v>9402902</v>
          </cell>
          <cell r="C750" t="str">
            <v>MARAN PYTHIA</v>
          </cell>
        </row>
        <row r="751">
          <cell r="B751">
            <v>9402914</v>
          </cell>
          <cell r="C751" t="str">
            <v>MARAN PENELOPE</v>
          </cell>
        </row>
        <row r="752">
          <cell r="B752">
            <v>9402926</v>
          </cell>
          <cell r="C752" t="str">
            <v>MARAN POSEIDON</v>
          </cell>
        </row>
        <row r="753">
          <cell r="B753">
            <v>9404833</v>
          </cell>
          <cell r="C753" t="str">
            <v>SUMMIT SPIRIT</v>
          </cell>
        </row>
        <row r="754">
          <cell r="B754">
            <v>9404845</v>
          </cell>
          <cell r="C754" t="str">
            <v>ZENITH SPIRIT</v>
          </cell>
        </row>
        <row r="755">
          <cell r="B755">
            <v>9404950</v>
          </cell>
          <cell r="C755" t="str">
            <v>OTTOMAN EQUITY</v>
          </cell>
        </row>
        <row r="756">
          <cell r="B756">
            <v>9405423</v>
          </cell>
          <cell r="C756" t="str">
            <v>SERENEA</v>
          </cell>
        </row>
        <row r="757">
          <cell r="B757">
            <v>9406001</v>
          </cell>
          <cell r="C757" t="str">
            <v>FRONT ODIN</v>
          </cell>
        </row>
        <row r="758">
          <cell r="B758">
            <v>9406013</v>
          </cell>
          <cell r="C758" t="str">
            <v>FRONT LOKI</v>
          </cell>
        </row>
        <row r="759">
          <cell r="B759">
            <v>9406013</v>
          </cell>
          <cell r="C759" t="str">
            <v>NATICINA</v>
          </cell>
        </row>
        <row r="760">
          <cell r="B760">
            <v>9406178</v>
          </cell>
          <cell r="C760" t="str">
            <v>FPMC C MELODY</v>
          </cell>
        </row>
        <row r="761">
          <cell r="B761">
            <v>9406178</v>
          </cell>
          <cell r="C761" t="str">
            <v>FPMC MELODY</v>
          </cell>
        </row>
        <row r="762">
          <cell r="B762">
            <v>9406659</v>
          </cell>
          <cell r="C762" t="str">
            <v>SESTREA</v>
          </cell>
        </row>
        <row r="763">
          <cell r="B763">
            <v>9406673</v>
          </cell>
          <cell r="C763" t="str">
            <v>DELTA HELLAS</v>
          </cell>
        </row>
        <row r="764">
          <cell r="B764">
            <v>9406673</v>
          </cell>
          <cell r="C764" t="str">
            <v xml:space="preserve">DELTA HELLAS </v>
          </cell>
        </row>
        <row r="765">
          <cell r="B765">
            <v>9406685</v>
          </cell>
          <cell r="C765" t="str">
            <v>DELTA IOS</v>
          </cell>
        </row>
        <row r="766">
          <cell r="B766">
            <v>9407251</v>
          </cell>
          <cell r="C766" t="str">
            <v>KING DARIUS</v>
          </cell>
        </row>
        <row r="767">
          <cell r="B767">
            <v>9407287</v>
          </cell>
          <cell r="C767" t="str">
            <v>KING DANIEL</v>
          </cell>
        </row>
        <row r="768">
          <cell r="B768">
            <v>9407457</v>
          </cell>
          <cell r="C768" t="str">
            <v>MATILDA</v>
          </cell>
        </row>
        <row r="769">
          <cell r="B769">
            <v>9408073</v>
          </cell>
          <cell r="C769" t="str">
            <v>BAKER SPIRIT</v>
          </cell>
        </row>
        <row r="770">
          <cell r="B770">
            <v>9408073</v>
          </cell>
          <cell r="C770" t="str">
            <v>TOSKA</v>
          </cell>
        </row>
        <row r="771">
          <cell r="B771">
            <v>9408190</v>
          </cell>
          <cell r="C771" t="str">
            <v>GLORYCROWN</v>
          </cell>
        </row>
        <row r="772">
          <cell r="B772">
            <v>9408205</v>
          </cell>
          <cell r="C772" t="str">
            <v>FRONT NJORD</v>
          </cell>
        </row>
        <row r="773">
          <cell r="B773">
            <v>9408217</v>
          </cell>
          <cell r="C773" t="str">
            <v>EVERBRIGHT</v>
          </cell>
        </row>
        <row r="774">
          <cell r="B774">
            <v>9408310</v>
          </cell>
          <cell r="C774" t="str">
            <v>SEA VOYAGER</v>
          </cell>
        </row>
        <row r="775">
          <cell r="B775">
            <v>9408463</v>
          </cell>
          <cell r="C775" t="str">
            <v>DELTA HARMONY</v>
          </cell>
        </row>
        <row r="776">
          <cell r="B776">
            <v>9408475</v>
          </cell>
          <cell r="C776" t="str">
            <v>DELTA OCEAN</v>
          </cell>
        </row>
        <row r="777">
          <cell r="B777">
            <v>9408530</v>
          </cell>
          <cell r="C777" t="str">
            <v>SOUTHPORT</v>
          </cell>
        </row>
        <row r="778">
          <cell r="B778">
            <v>9408683</v>
          </cell>
          <cell r="C778" t="str">
            <v>ADVANTAGE SOLAR</v>
          </cell>
        </row>
        <row r="779">
          <cell r="B779">
            <v>9408683</v>
          </cell>
          <cell r="C779" t="str">
            <v>PROFIT</v>
          </cell>
        </row>
        <row r="780">
          <cell r="B780">
            <v>9408695</v>
          </cell>
          <cell r="C780" t="str">
            <v>FRONT BALDER</v>
          </cell>
        </row>
        <row r="781">
          <cell r="B781">
            <v>9408695</v>
          </cell>
          <cell r="C781" t="str">
            <v>ROXEN STAR</v>
          </cell>
        </row>
        <row r="782">
          <cell r="B782">
            <v>9409247</v>
          </cell>
          <cell r="C782" t="str">
            <v>ATHENIAN VICTORY</v>
          </cell>
        </row>
        <row r="783">
          <cell r="B783">
            <v>9409467</v>
          </cell>
          <cell r="C783" t="str">
            <v>BOWFIN</v>
          </cell>
        </row>
        <row r="784">
          <cell r="B784">
            <v>9410181</v>
          </cell>
          <cell r="C784" t="str">
            <v>ARIADNI</v>
          </cell>
        </row>
        <row r="785">
          <cell r="B785">
            <v>9410181</v>
          </cell>
          <cell r="C785" t="str">
            <v>DELTA SKY</v>
          </cell>
        </row>
        <row r="786">
          <cell r="B786">
            <v>9410208</v>
          </cell>
          <cell r="C786" t="str">
            <v>KAROLOS</v>
          </cell>
        </row>
        <row r="787">
          <cell r="B787">
            <v>9410210</v>
          </cell>
          <cell r="C787" t="str">
            <v>TATAKI</v>
          </cell>
        </row>
        <row r="788">
          <cell r="B788">
            <v>9410222</v>
          </cell>
          <cell r="C788" t="str">
            <v>ZOUZOU N</v>
          </cell>
        </row>
        <row r="789">
          <cell r="B789">
            <v>9410648</v>
          </cell>
          <cell r="C789" t="str">
            <v>SIGMA INTEGRITY</v>
          </cell>
        </row>
        <row r="790">
          <cell r="B790">
            <v>9410973</v>
          </cell>
          <cell r="C790" t="str">
            <v>CENTER</v>
          </cell>
        </row>
        <row r="791">
          <cell r="B791">
            <v>9410997</v>
          </cell>
          <cell r="C791" t="str">
            <v>FRONT SIGNE</v>
          </cell>
        </row>
        <row r="792">
          <cell r="B792">
            <v>9411020</v>
          </cell>
          <cell r="C792" t="str">
            <v>MT NS BURGAS</v>
          </cell>
        </row>
        <row r="793">
          <cell r="B793">
            <v>9411020</v>
          </cell>
          <cell r="C793" t="str">
            <v>NS BURGAS</v>
          </cell>
        </row>
        <row r="794">
          <cell r="B794">
            <v>9411032</v>
          </cell>
          <cell r="C794" t="str">
            <v>GENMAR ZEUS</v>
          </cell>
        </row>
        <row r="795">
          <cell r="B795">
            <v>9411082</v>
          </cell>
          <cell r="C795" t="str">
            <v>NOBLEWAY</v>
          </cell>
        </row>
        <row r="796">
          <cell r="B796">
            <v>9411082</v>
          </cell>
          <cell r="C796" t="str">
            <v>KNOCK CLUNE</v>
          </cell>
        </row>
        <row r="797">
          <cell r="B797">
            <v>9411226</v>
          </cell>
          <cell r="C797" t="str">
            <v>CE-BERMUDA</v>
          </cell>
        </row>
        <row r="798">
          <cell r="B798">
            <v>9411226</v>
          </cell>
          <cell r="C798" t="str">
            <v>BERMUDA SPIRIT</v>
          </cell>
        </row>
        <row r="799">
          <cell r="B799">
            <v>9411238</v>
          </cell>
          <cell r="C799" t="str">
            <v>CE-HAMILTON</v>
          </cell>
        </row>
        <row r="800">
          <cell r="B800">
            <v>9411238</v>
          </cell>
          <cell r="C800" t="str">
            <v>HAMILTON SPIRIT</v>
          </cell>
        </row>
        <row r="801">
          <cell r="B801">
            <v>9411331</v>
          </cell>
          <cell r="C801" t="str">
            <v>GEORGE S</v>
          </cell>
        </row>
        <row r="802">
          <cell r="B802">
            <v>9411343</v>
          </cell>
          <cell r="C802" t="str">
            <v>YANNIS P</v>
          </cell>
        </row>
        <row r="803">
          <cell r="B803">
            <v>9411939</v>
          </cell>
          <cell r="C803" t="str">
            <v>MINERVA MARINA</v>
          </cell>
        </row>
        <row r="804">
          <cell r="B804">
            <v>9411941</v>
          </cell>
          <cell r="C804" t="str">
            <v>MINERVA VERA</v>
          </cell>
        </row>
        <row r="805">
          <cell r="B805">
            <v>9411953</v>
          </cell>
          <cell r="C805" t="str">
            <v>ATHENIAN SUCCESS</v>
          </cell>
        </row>
        <row r="806">
          <cell r="B806">
            <v>9411965</v>
          </cell>
          <cell r="C806" t="str">
            <v>ATHENIAN HARMONY</v>
          </cell>
        </row>
        <row r="807">
          <cell r="B807">
            <v>9412098</v>
          </cell>
          <cell r="C807" t="str">
            <v>PHAETHON</v>
          </cell>
        </row>
        <row r="808">
          <cell r="B808">
            <v>9412103</v>
          </cell>
          <cell r="C808" t="str">
            <v>PEGASUS</v>
          </cell>
        </row>
        <row r="809">
          <cell r="B809">
            <v>9412309</v>
          </cell>
          <cell r="C809" t="str">
            <v>UNITED DYNAMIC</v>
          </cell>
        </row>
        <row r="810">
          <cell r="B810">
            <v>9412335</v>
          </cell>
          <cell r="C810" t="str">
            <v>NS BORA</v>
          </cell>
        </row>
        <row r="811">
          <cell r="B811">
            <v>9412347</v>
          </cell>
          <cell r="C811" t="str">
            <v>LEONID LOZA</v>
          </cell>
        </row>
        <row r="812">
          <cell r="B812">
            <v>9412359</v>
          </cell>
          <cell r="C812" t="str">
            <v>NS BRAVO</v>
          </cell>
        </row>
        <row r="813">
          <cell r="B813">
            <v>9412581</v>
          </cell>
          <cell r="C813" t="str">
            <v>NORDIC VEGA</v>
          </cell>
        </row>
        <row r="814">
          <cell r="B814">
            <v>9413016</v>
          </cell>
          <cell r="C814" t="str">
            <v>BLUE SKY</v>
          </cell>
        </row>
        <row r="815">
          <cell r="B815">
            <v>9413688</v>
          </cell>
          <cell r="C815" t="str">
            <v>NEVERLAND ANGEL</v>
          </cell>
        </row>
        <row r="816">
          <cell r="B816">
            <v>9413834</v>
          </cell>
          <cell r="C816" t="str">
            <v>PATROCLUS</v>
          </cell>
        </row>
        <row r="817">
          <cell r="B817">
            <v>9414931</v>
          </cell>
          <cell r="C817" t="str">
            <v>YIANGOS</v>
          </cell>
        </row>
        <row r="818">
          <cell r="B818">
            <v>9415404</v>
          </cell>
          <cell r="C818" t="str">
            <v>AL AGAILA</v>
          </cell>
        </row>
        <row r="819">
          <cell r="B819">
            <v>9416422</v>
          </cell>
          <cell r="C819" t="str">
            <v>RIDGEBURY JOHNZIPSER</v>
          </cell>
        </row>
        <row r="820">
          <cell r="B820">
            <v>9416422</v>
          </cell>
          <cell r="C820" t="str">
            <v>WILSKY</v>
          </cell>
        </row>
        <row r="821">
          <cell r="B821">
            <v>9416692</v>
          </cell>
          <cell r="C821" t="str">
            <v>FELICITY</v>
          </cell>
        </row>
        <row r="822">
          <cell r="B822">
            <v>9416733</v>
          </cell>
          <cell r="C822" t="str">
            <v>FRATERNITY</v>
          </cell>
        </row>
        <row r="823">
          <cell r="B823">
            <v>9417165</v>
          </cell>
          <cell r="C823" t="str">
            <v>YANG MEI HU</v>
          </cell>
        </row>
        <row r="824">
          <cell r="B824">
            <v>9417464</v>
          </cell>
          <cell r="C824" t="str">
            <v>ASPASIA LEMOS</v>
          </cell>
        </row>
        <row r="825">
          <cell r="B825">
            <v>9418054</v>
          </cell>
          <cell r="C825" t="str">
            <v>LU SAN</v>
          </cell>
        </row>
        <row r="826">
          <cell r="B826">
            <v>9418078</v>
          </cell>
          <cell r="C826" t="str">
            <v>JIU HUA SAN</v>
          </cell>
        </row>
        <row r="827">
          <cell r="B827">
            <v>9418157</v>
          </cell>
          <cell r="C827" t="str">
            <v>DELTA COMMANDER</v>
          </cell>
        </row>
        <row r="828">
          <cell r="B828">
            <v>9418597</v>
          </cell>
          <cell r="C828" t="str">
            <v>BEIJING SPIRIT</v>
          </cell>
        </row>
        <row r="829">
          <cell r="B829">
            <v>9418597</v>
          </cell>
          <cell r="C829" t="str">
            <v>PRINCIMAR JOY</v>
          </cell>
        </row>
        <row r="830">
          <cell r="B830">
            <v>9418602</v>
          </cell>
          <cell r="C830" t="str">
            <v>MOSCOW SPIRIT</v>
          </cell>
        </row>
        <row r="831">
          <cell r="B831">
            <v>9418602</v>
          </cell>
          <cell r="C831" t="str">
            <v>PRINCIMAR STRENGTH</v>
          </cell>
        </row>
        <row r="832">
          <cell r="B832">
            <v>9418614</v>
          </cell>
          <cell r="C832" t="str">
            <v>FRONT BRAGE</v>
          </cell>
        </row>
        <row r="833">
          <cell r="B833">
            <v>9418614</v>
          </cell>
          <cell r="C833" t="str">
            <v>CHAPTER GENTA</v>
          </cell>
        </row>
        <row r="834">
          <cell r="B834">
            <v>9419096</v>
          </cell>
          <cell r="C834" t="str">
            <v>UNITED EMBLEM</v>
          </cell>
        </row>
        <row r="835">
          <cell r="B835">
            <v>9419101</v>
          </cell>
          <cell r="C835" t="str">
            <v>UNITED IDEAL</v>
          </cell>
        </row>
        <row r="836">
          <cell r="B836">
            <v>9419151</v>
          </cell>
          <cell r="C836" t="str">
            <v>UNITED HONOR</v>
          </cell>
        </row>
        <row r="837">
          <cell r="B837">
            <v>9419474</v>
          </cell>
          <cell r="C837" t="str">
            <v>APOLYTARES</v>
          </cell>
        </row>
        <row r="838">
          <cell r="B838">
            <v>9419565</v>
          </cell>
          <cell r="C838" t="str">
            <v>RIO SPIRIT</v>
          </cell>
        </row>
        <row r="839">
          <cell r="B839">
            <v>9419565</v>
          </cell>
          <cell r="C839" t="str">
            <v>PRINCIMAR COURAGE</v>
          </cell>
        </row>
        <row r="840">
          <cell r="B840">
            <v>9419618</v>
          </cell>
          <cell r="C840" t="str">
            <v>C.PROSPERITY</v>
          </cell>
        </row>
        <row r="841">
          <cell r="B841">
            <v>9419620</v>
          </cell>
          <cell r="C841" t="str">
            <v xml:space="preserve">C.GLORY </v>
          </cell>
        </row>
        <row r="842">
          <cell r="B842">
            <v>9419888</v>
          </cell>
          <cell r="C842" t="str">
            <v>ADVANTAGE SKY</v>
          </cell>
        </row>
        <row r="843">
          <cell r="B843">
            <v>9419888</v>
          </cell>
          <cell r="C843" t="str">
            <v>BLUE</v>
          </cell>
        </row>
        <row r="844">
          <cell r="B844">
            <v>9419890</v>
          </cell>
          <cell r="C844" t="str">
            <v>ADVANTAGE SUMMER</v>
          </cell>
        </row>
        <row r="845">
          <cell r="B845">
            <v>9419890</v>
          </cell>
          <cell r="C845" t="str">
            <v>PINK</v>
          </cell>
        </row>
        <row r="846">
          <cell r="B846">
            <v>9420253</v>
          </cell>
          <cell r="C846" t="str">
            <v>HANDYTANKERS MAGIC</v>
          </cell>
        </row>
        <row r="847">
          <cell r="B847">
            <v>9420629</v>
          </cell>
          <cell r="C847" t="str">
            <v>ABSHERON</v>
          </cell>
        </row>
        <row r="848">
          <cell r="B848">
            <v>9421960</v>
          </cell>
          <cell r="C848" t="str">
            <v>SCF PRIMORYE</v>
          </cell>
        </row>
        <row r="849">
          <cell r="B849">
            <v>9421972</v>
          </cell>
          <cell r="C849" t="str">
            <v>SCF SAMOTLOR</v>
          </cell>
        </row>
        <row r="850">
          <cell r="B850">
            <v>9422005</v>
          </cell>
          <cell r="C850" t="str">
            <v>VALCONCA</v>
          </cell>
        </row>
        <row r="851">
          <cell r="B851">
            <v>9422445</v>
          </cell>
          <cell r="C851" t="str">
            <v>SCF SURGUT</v>
          </cell>
        </row>
        <row r="852">
          <cell r="B852">
            <v>9422457</v>
          </cell>
          <cell r="C852" t="str">
            <v>SCF BAIKAL</v>
          </cell>
        </row>
        <row r="853">
          <cell r="B853">
            <v>9422615</v>
          </cell>
          <cell r="C853" t="str">
            <v>SEA LEOPARD</v>
          </cell>
        </row>
        <row r="854">
          <cell r="B854">
            <v>9423712</v>
          </cell>
          <cell r="C854" t="str">
            <v>KAREN MAERSK</v>
          </cell>
        </row>
        <row r="855">
          <cell r="B855">
            <v>9424211</v>
          </cell>
          <cell r="C855" t="str">
            <v>OLYMPIC LUCK</v>
          </cell>
        </row>
        <row r="856">
          <cell r="B856">
            <v>9424273</v>
          </cell>
          <cell r="C856" t="str">
            <v>OLYMPIC LIGHT</v>
          </cell>
        </row>
        <row r="857">
          <cell r="B857">
            <v>9427471</v>
          </cell>
          <cell r="C857" t="str">
            <v>JASMIN JOY</v>
          </cell>
        </row>
        <row r="858">
          <cell r="B858">
            <v>9427627</v>
          </cell>
          <cell r="C858" t="str">
            <v>ASPEN SPIRIT</v>
          </cell>
        </row>
        <row r="859">
          <cell r="B859">
            <v>9427627</v>
          </cell>
          <cell r="C859" t="str">
            <v>VADELA</v>
          </cell>
        </row>
        <row r="860">
          <cell r="B860">
            <v>9427639</v>
          </cell>
          <cell r="C860" t="str">
            <v>COPPER SPIRIT</v>
          </cell>
        </row>
        <row r="861">
          <cell r="B861">
            <v>9427639</v>
          </cell>
          <cell r="C861" t="str">
            <v>MATALA</v>
          </cell>
        </row>
        <row r="862">
          <cell r="B862">
            <v>9427641</v>
          </cell>
          <cell r="C862" t="str">
            <v>KAREKARE</v>
          </cell>
        </row>
        <row r="863">
          <cell r="B863">
            <v>9427641</v>
          </cell>
          <cell r="C863" t="str">
            <v>TAHOE SPIRIT</v>
          </cell>
        </row>
        <row r="864">
          <cell r="B864">
            <v>9429015</v>
          </cell>
          <cell r="C864" t="str">
            <v>DELTA KANARIS</v>
          </cell>
        </row>
        <row r="865">
          <cell r="B865">
            <v>9429027</v>
          </cell>
          <cell r="C865" t="str">
            <v>DELTA TOLMI</v>
          </cell>
        </row>
        <row r="866">
          <cell r="B866">
            <v>9429285</v>
          </cell>
          <cell r="C866" t="str">
            <v>VIOLANDO</v>
          </cell>
        </row>
        <row r="867">
          <cell r="B867">
            <v>9429297</v>
          </cell>
          <cell r="C867" t="str">
            <v>NICOLAOS</v>
          </cell>
        </row>
        <row r="868">
          <cell r="B868">
            <v>9429302</v>
          </cell>
          <cell r="C868" t="str">
            <v>ATHENIAN GLORY</v>
          </cell>
        </row>
        <row r="869">
          <cell r="B869">
            <v>9430313</v>
          </cell>
          <cell r="C869" t="str">
            <v>LEYLA K</v>
          </cell>
        </row>
        <row r="870">
          <cell r="B870">
            <v>9431276</v>
          </cell>
          <cell r="C870" t="str">
            <v>KATE MAERSK</v>
          </cell>
        </row>
        <row r="871">
          <cell r="B871">
            <v>9431276</v>
          </cell>
          <cell r="C871" t="str">
            <v>MAERSK KATE</v>
          </cell>
        </row>
        <row r="872">
          <cell r="B872">
            <v>9432036</v>
          </cell>
          <cell r="C872" t="str">
            <v>TONY</v>
          </cell>
        </row>
        <row r="873">
          <cell r="B873">
            <v>9432048</v>
          </cell>
          <cell r="C873" t="str">
            <v>DEMETRIOS</v>
          </cell>
        </row>
        <row r="874">
          <cell r="B874">
            <v>9432050</v>
          </cell>
          <cell r="C874" t="str">
            <v>GIANNIS</v>
          </cell>
        </row>
        <row r="875">
          <cell r="B875">
            <v>9432062</v>
          </cell>
          <cell r="C875" t="str">
            <v>ELENI</v>
          </cell>
        </row>
        <row r="876">
          <cell r="B876">
            <v>9436006</v>
          </cell>
          <cell r="C876" t="str">
            <v>STEALTH CHIOS</v>
          </cell>
        </row>
        <row r="877">
          <cell r="B877">
            <v>9436020</v>
          </cell>
          <cell r="C877" t="str">
            <v>CRUDE CENTURION</v>
          </cell>
        </row>
        <row r="878">
          <cell r="B878">
            <v>9436446</v>
          </cell>
          <cell r="C878" t="str">
            <v>YASA SCORPION</v>
          </cell>
        </row>
        <row r="879">
          <cell r="B879">
            <v>9436678</v>
          </cell>
          <cell r="C879" t="str">
            <v>NORIENT SCORPIUS</v>
          </cell>
        </row>
        <row r="880">
          <cell r="B880">
            <v>9436941</v>
          </cell>
          <cell r="C880" t="str">
            <v>SYRA</v>
          </cell>
        </row>
        <row r="881">
          <cell r="B881">
            <v>9437177</v>
          </cell>
          <cell r="C881" t="str">
            <v>C WHALE</v>
          </cell>
        </row>
        <row r="882">
          <cell r="B882">
            <v>9437672</v>
          </cell>
          <cell r="C882" t="str">
            <v>STEALTH BERANA</v>
          </cell>
        </row>
        <row r="883">
          <cell r="B883">
            <v>9437684</v>
          </cell>
          <cell r="C883" t="str">
            <v>STEALTH NORVIC</v>
          </cell>
        </row>
        <row r="884">
          <cell r="B884">
            <v>9438406</v>
          </cell>
          <cell r="C884" t="str">
            <v>PENTATHLON</v>
          </cell>
        </row>
        <row r="885">
          <cell r="B885">
            <v>9438406</v>
          </cell>
          <cell r="C885" t="str">
            <v>YASA POLARIS</v>
          </cell>
        </row>
        <row r="886">
          <cell r="B886">
            <v>9438418</v>
          </cell>
          <cell r="C886" t="str">
            <v>NORDIC CROSS</v>
          </cell>
        </row>
        <row r="887">
          <cell r="B887">
            <v>9438418</v>
          </cell>
          <cell r="C887" t="str">
            <v>YASA SOUTHERN CROSS</v>
          </cell>
        </row>
        <row r="888">
          <cell r="B888">
            <v>9439204</v>
          </cell>
          <cell r="C888" t="str">
            <v>URAGA PRINCESS</v>
          </cell>
        </row>
        <row r="889">
          <cell r="B889">
            <v>9439395</v>
          </cell>
          <cell r="C889" t="str">
            <v>RBD ANEMA E CORE</v>
          </cell>
        </row>
        <row r="890">
          <cell r="B890">
            <v>9439541</v>
          </cell>
          <cell r="C890" t="str">
            <v>SEA HOPE</v>
          </cell>
        </row>
        <row r="891">
          <cell r="B891">
            <v>9440382</v>
          </cell>
          <cell r="C891" t="str">
            <v>MIKELA P</v>
          </cell>
        </row>
        <row r="892">
          <cell r="B892">
            <v>9440382</v>
          </cell>
          <cell r="C892" t="str">
            <v>MIKELA P.</v>
          </cell>
        </row>
        <row r="893">
          <cell r="B893">
            <v>9440538</v>
          </cell>
          <cell r="C893" t="str">
            <v>UNITED JOURNEY</v>
          </cell>
        </row>
        <row r="894">
          <cell r="B894">
            <v>9441154</v>
          </cell>
          <cell r="C894" t="str">
            <v>CAPE TALLIN</v>
          </cell>
        </row>
        <row r="895">
          <cell r="B895">
            <v>9441192</v>
          </cell>
          <cell r="C895" t="str">
            <v>CAPE TEXEL</v>
          </cell>
        </row>
        <row r="896">
          <cell r="B896">
            <v>9441207</v>
          </cell>
          <cell r="C896" t="str">
            <v>OVERSEAS MINDORO</v>
          </cell>
        </row>
        <row r="897">
          <cell r="B897">
            <v>9443425</v>
          </cell>
          <cell r="C897" t="str">
            <v>BALTIC SAPPHIRE</v>
          </cell>
        </row>
        <row r="898">
          <cell r="B898">
            <v>9445459</v>
          </cell>
          <cell r="C898" t="str">
            <v>OLYMPIC LION</v>
          </cell>
        </row>
        <row r="899">
          <cell r="B899">
            <v>9445461</v>
          </cell>
          <cell r="C899" t="str">
            <v>OLYMPIC TROPHY</v>
          </cell>
        </row>
        <row r="900">
          <cell r="B900">
            <v>9445631</v>
          </cell>
          <cell r="C900" t="str">
            <v>NEW VANGUARD</v>
          </cell>
        </row>
        <row r="901">
          <cell r="B901">
            <v>9445643</v>
          </cell>
          <cell r="C901" t="str">
            <v>MAYFAIR</v>
          </cell>
        </row>
        <row r="902">
          <cell r="B902">
            <v>9446374</v>
          </cell>
          <cell r="C902" t="str">
            <v>MARE DORICUM</v>
          </cell>
        </row>
        <row r="903">
          <cell r="B903">
            <v>9448700</v>
          </cell>
          <cell r="C903" t="str">
            <v>A. ELEPHANT</v>
          </cell>
        </row>
        <row r="904">
          <cell r="B904">
            <v>9449405</v>
          </cell>
          <cell r="C904" t="str">
            <v>MARE PICENUM</v>
          </cell>
        </row>
        <row r="905">
          <cell r="B905">
            <v>9450789</v>
          </cell>
          <cell r="C905" t="str">
            <v>MAERSK MISHIMA</v>
          </cell>
        </row>
        <row r="906">
          <cell r="B906">
            <v>9452672</v>
          </cell>
          <cell r="C906" t="str">
            <v>MESDAR</v>
          </cell>
        </row>
        <row r="907">
          <cell r="B907">
            <v>9452880</v>
          </cell>
          <cell r="C907" t="str">
            <v>AFRODITI</v>
          </cell>
        </row>
        <row r="908">
          <cell r="B908">
            <v>9453030</v>
          </cell>
          <cell r="C908" t="str">
            <v>NEVERLAND DREAM</v>
          </cell>
        </row>
        <row r="909">
          <cell r="B909">
            <v>9454486</v>
          </cell>
          <cell r="C909" t="str">
            <v>TANGO</v>
          </cell>
        </row>
        <row r="910">
          <cell r="B910">
            <v>9454498</v>
          </cell>
          <cell r="C910" t="str">
            <v>TSUGARU</v>
          </cell>
        </row>
        <row r="911">
          <cell r="B911">
            <v>9456915</v>
          </cell>
          <cell r="C911" t="str">
            <v>MEGACORE PHILOMENA</v>
          </cell>
        </row>
        <row r="912">
          <cell r="B912">
            <v>9457452</v>
          </cell>
          <cell r="C912" t="str">
            <v>CALLISTO GLORY</v>
          </cell>
        </row>
        <row r="913">
          <cell r="B913">
            <v>9457892</v>
          </cell>
          <cell r="C913" t="str">
            <v>MARE SICULUM</v>
          </cell>
        </row>
        <row r="914">
          <cell r="B914">
            <v>9457907</v>
          </cell>
          <cell r="C914" t="str">
            <v>RIDGEBURY LESSLEY B</v>
          </cell>
        </row>
        <row r="915">
          <cell r="B915">
            <v>9458494</v>
          </cell>
          <cell r="C915" t="str">
            <v>ACHILLEAS (Suezmax)</v>
          </cell>
        </row>
        <row r="916">
          <cell r="B916">
            <v>9461764</v>
          </cell>
          <cell r="C916" t="str">
            <v>MT GENER8 MANIATE</v>
          </cell>
        </row>
        <row r="917">
          <cell r="B917">
            <v>9461764</v>
          </cell>
          <cell r="C917" t="str">
            <v>GENMAR MANIATE</v>
          </cell>
        </row>
        <row r="918">
          <cell r="B918">
            <v>9461776</v>
          </cell>
          <cell r="C918" t="str">
            <v>GENER8 SPARTIATE</v>
          </cell>
        </row>
        <row r="919">
          <cell r="B919">
            <v>9461776</v>
          </cell>
          <cell r="C919" t="str">
            <v>GENMAR SPARTIATE</v>
          </cell>
        </row>
        <row r="920">
          <cell r="B920">
            <v>9462926</v>
          </cell>
          <cell r="C920" t="str">
            <v>DECATHLON</v>
          </cell>
        </row>
        <row r="921">
          <cell r="B921">
            <v>9462926</v>
          </cell>
          <cell r="C921" t="str">
            <v>YASA ORION</v>
          </cell>
        </row>
        <row r="922">
          <cell r="B922">
            <v>9466570</v>
          </cell>
          <cell r="C922" t="str">
            <v>ADVANTAGE START</v>
          </cell>
        </row>
        <row r="923">
          <cell r="B923">
            <v>9466570</v>
          </cell>
          <cell r="C923" t="str">
            <v>BLANK</v>
          </cell>
        </row>
        <row r="924">
          <cell r="B924">
            <v>9466582</v>
          </cell>
          <cell r="C924" t="str">
            <v>ADVANTAGE SPRING</v>
          </cell>
        </row>
        <row r="925">
          <cell r="B925">
            <v>9466582</v>
          </cell>
          <cell r="C925" t="str">
            <v>REEF</v>
          </cell>
        </row>
        <row r="926">
          <cell r="B926">
            <v>9467770</v>
          </cell>
          <cell r="C926" t="str">
            <v>DESH SAMMAN</v>
          </cell>
        </row>
        <row r="927">
          <cell r="B927">
            <v>9468671</v>
          </cell>
          <cell r="C927" t="str">
            <v>DELTA POSEIDON</v>
          </cell>
        </row>
        <row r="928">
          <cell r="B928">
            <v>9470040</v>
          </cell>
          <cell r="C928" t="str">
            <v>CAMILLA T</v>
          </cell>
        </row>
        <row r="929">
          <cell r="B929">
            <v>9470909</v>
          </cell>
          <cell r="C929" t="str">
            <v>ALPINE DUKE</v>
          </cell>
        </row>
        <row r="930">
          <cell r="B930">
            <v>9470909</v>
          </cell>
          <cell r="C930" t="str">
            <v>OMEGA DUKE</v>
          </cell>
        </row>
        <row r="931">
          <cell r="B931">
            <v>9476135</v>
          </cell>
          <cell r="C931" t="str">
            <v>MELODY</v>
          </cell>
        </row>
        <row r="932">
          <cell r="B932">
            <v>9476654</v>
          </cell>
          <cell r="C932" t="str">
            <v>AMAZON</v>
          </cell>
        </row>
        <row r="933">
          <cell r="B933">
            <v>9482847</v>
          </cell>
          <cell r="C933" t="str">
            <v>KONSTANTIN JACOB</v>
          </cell>
        </row>
        <row r="934">
          <cell r="B934">
            <v>9486491</v>
          </cell>
          <cell r="C934" t="str">
            <v>NEW JOVIALITY</v>
          </cell>
        </row>
        <row r="935">
          <cell r="B935">
            <v>9493767</v>
          </cell>
          <cell r="C935" t="str">
            <v>POLA</v>
          </cell>
        </row>
        <row r="936">
          <cell r="B936">
            <v>9493779</v>
          </cell>
          <cell r="C936" t="str">
            <v>SMYRNI</v>
          </cell>
        </row>
        <row r="937">
          <cell r="B937">
            <v>9500716</v>
          </cell>
          <cell r="C937" t="str">
            <v>SEEB</v>
          </cell>
        </row>
        <row r="938">
          <cell r="B938">
            <v>9500936</v>
          </cell>
          <cell r="C938" t="str">
            <v>BUKHA</v>
          </cell>
        </row>
        <row r="939">
          <cell r="B939">
            <v>9503237</v>
          </cell>
          <cell r="C939" t="str">
            <v>SAMAIL</v>
          </cell>
        </row>
        <row r="940">
          <cell r="B940">
            <v>9508859</v>
          </cell>
          <cell r="C940" t="str">
            <v>KALLIOPI</v>
          </cell>
        </row>
        <row r="941">
          <cell r="B941">
            <v>9509011</v>
          </cell>
          <cell r="C941" t="str">
            <v>MOUNT FUJI</v>
          </cell>
        </row>
        <row r="942">
          <cell r="B942">
            <v>9509023</v>
          </cell>
          <cell r="C942" t="str">
            <v>PISSIOTIS</v>
          </cell>
        </row>
        <row r="943">
          <cell r="B943">
            <v>9513139</v>
          </cell>
          <cell r="C943" t="str">
            <v>SUEZ GEORGE</v>
          </cell>
        </row>
        <row r="944">
          <cell r="B944">
            <v>9513141</v>
          </cell>
          <cell r="C944" t="str">
            <v>ADVANTAGE SUN</v>
          </cell>
        </row>
        <row r="945">
          <cell r="B945">
            <v>9513763</v>
          </cell>
          <cell r="C945" t="str">
            <v>SANKO QUEEN</v>
          </cell>
        </row>
        <row r="946">
          <cell r="B946">
            <v>9514559</v>
          </cell>
          <cell r="C946" t="str">
            <v>NAVE QUASAR</v>
          </cell>
        </row>
        <row r="947">
          <cell r="B947">
            <v>9515929</v>
          </cell>
          <cell r="C947" t="str">
            <v>SHINYO SAOWALAK</v>
          </cell>
        </row>
        <row r="948">
          <cell r="B948">
            <v>9516105</v>
          </cell>
          <cell r="C948" t="str">
            <v>EUGENIE</v>
          </cell>
        </row>
        <row r="949">
          <cell r="B949">
            <v>9519494</v>
          </cell>
          <cell r="C949" t="str">
            <v>MARAN TAURUS</v>
          </cell>
        </row>
        <row r="950">
          <cell r="B950">
            <v>9521435</v>
          </cell>
          <cell r="C950" t="str">
            <v>ROSE</v>
          </cell>
        </row>
        <row r="951">
          <cell r="B951">
            <v>9521473</v>
          </cell>
          <cell r="C951" t="str">
            <v>AQUILA</v>
          </cell>
        </row>
        <row r="952">
          <cell r="B952">
            <v>9522180</v>
          </cell>
          <cell r="C952" t="str">
            <v>DS VENTURE</v>
          </cell>
        </row>
        <row r="953">
          <cell r="B953">
            <v>9524449</v>
          </cell>
          <cell r="C953" t="str">
            <v>SUEZ FUZEYYA</v>
          </cell>
        </row>
        <row r="954">
          <cell r="B954">
            <v>9524451</v>
          </cell>
          <cell r="C954" t="str">
            <v>SUEZ VASILIS</v>
          </cell>
        </row>
        <row r="955">
          <cell r="B955">
            <v>9524463</v>
          </cell>
          <cell r="C955" t="str">
            <v>SUEZ HANS</v>
          </cell>
        </row>
        <row r="956">
          <cell r="B956">
            <v>9524475</v>
          </cell>
          <cell r="C956" t="str">
            <v>SUEZ RAJAN</v>
          </cell>
        </row>
        <row r="957">
          <cell r="B957">
            <v>9524994</v>
          </cell>
          <cell r="C957" t="str">
            <v>MAERSK JEDDAH</v>
          </cell>
        </row>
        <row r="958">
          <cell r="B958">
            <v>9526461</v>
          </cell>
          <cell r="C958" t="str">
            <v>ITHAKI</v>
          </cell>
        </row>
        <row r="959">
          <cell r="B959">
            <v>9527855</v>
          </cell>
          <cell r="C959" t="str">
            <v>ALICANTE</v>
          </cell>
        </row>
        <row r="960">
          <cell r="B960">
            <v>9527855</v>
          </cell>
          <cell r="C960" t="str">
            <v>BELMAR</v>
          </cell>
        </row>
        <row r="961">
          <cell r="B961">
            <v>9529293</v>
          </cell>
          <cell r="C961" t="str">
            <v>VILAMOURA</v>
          </cell>
        </row>
        <row r="962">
          <cell r="B962">
            <v>9529475</v>
          </cell>
          <cell r="C962" t="str">
            <v>PETALIDI</v>
          </cell>
        </row>
        <row r="963">
          <cell r="B963">
            <v>9529487</v>
          </cell>
          <cell r="C963" t="str">
            <v>LIPARI</v>
          </cell>
        </row>
        <row r="964">
          <cell r="B964">
            <v>9529499</v>
          </cell>
          <cell r="C964" t="str">
            <v>BORDEIRA</v>
          </cell>
        </row>
        <row r="965">
          <cell r="B965">
            <v>9529956</v>
          </cell>
          <cell r="C965" t="str">
            <v>INGRID</v>
          </cell>
        </row>
        <row r="966">
          <cell r="B966">
            <v>9530228</v>
          </cell>
          <cell r="C966" t="str">
            <v>OVERSEAS MCKINLEY</v>
          </cell>
        </row>
        <row r="967">
          <cell r="B967">
            <v>9530618</v>
          </cell>
          <cell r="C967" t="str">
            <v>OTTOMAN INTEGRITY</v>
          </cell>
        </row>
        <row r="968">
          <cell r="B968">
            <v>9530890</v>
          </cell>
          <cell r="C968" t="str">
            <v>MARIA</v>
          </cell>
        </row>
        <row r="969">
          <cell r="B969">
            <v>9530917</v>
          </cell>
          <cell r="C969" t="str">
            <v>KIMOLOS WARRIOR</v>
          </cell>
        </row>
        <row r="970">
          <cell r="B970">
            <v>9531480</v>
          </cell>
          <cell r="C970" t="str">
            <v>CAPTAIN MICHAEL</v>
          </cell>
        </row>
        <row r="971">
          <cell r="B971">
            <v>9532757</v>
          </cell>
          <cell r="C971" t="str">
            <v>OCEANIS</v>
          </cell>
        </row>
        <row r="972">
          <cell r="B972">
            <v>9533995</v>
          </cell>
          <cell r="C972" t="str">
            <v>SKAMANDROS</v>
          </cell>
        </row>
        <row r="973">
          <cell r="B973">
            <v>9534030</v>
          </cell>
          <cell r="C973" t="str">
            <v>QI LIAN SAN</v>
          </cell>
        </row>
        <row r="974">
          <cell r="B974">
            <v>9534858</v>
          </cell>
          <cell r="C974" t="str">
            <v>TRIKWONG VENTURE</v>
          </cell>
        </row>
        <row r="975">
          <cell r="B975">
            <v>9537745</v>
          </cell>
          <cell r="C975" t="str">
            <v>SARA</v>
          </cell>
        </row>
        <row r="976">
          <cell r="B976">
            <v>9537927</v>
          </cell>
          <cell r="C976" t="str">
            <v>MARETA</v>
          </cell>
        </row>
        <row r="977">
          <cell r="B977">
            <v>9543536</v>
          </cell>
          <cell r="C977" t="str">
            <v>ALEGRIA 1</v>
          </cell>
        </row>
        <row r="978">
          <cell r="B978">
            <v>9560766</v>
          </cell>
          <cell r="C978" t="str">
            <v>E MEI SAN</v>
          </cell>
        </row>
        <row r="979">
          <cell r="B979">
            <v>9565948</v>
          </cell>
          <cell r="C979" t="str">
            <v>SPYROS K</v>
          </cell>
        </row>
        <row r="980">
          <cell r="B980">
            <v>9565950</v>
          </cell>
          <cell r="C980" t="str">
            <v>DIMITRIS P</v>
          </cell>
        </row>
        <row r="981">
          <cell r="B981">
            <v>9565950</v>
          </cell>
          <cell r="C981" t="str">
            <v>DIMITRIS</v>
          </cell>
        </row>
        <row r="982">
          <cell r="B982">
            <v>9567697</v>
          </cell>
          <cell r="C982" t="str">
            <v>EUROVISION</v>
          </cell>
        </row>
        <row r="983">
          <cell r="B983">
            <v>9568172</v>
          </cell>
          <cell r="C983" t="str">
            <v>PHOENIX BEACON</v>
          </cell>
        </row>
        <row r="984">
          <cell r="B984">
            <v>9568172</v>
          </cell>
          <cell r="C984" t="str">
            <v>PHEONIX BEACON</v>
          </cell>
        </row>
        <row r="985">
          <cell r="B985">
            <v>9569994</v>
          </cell>
          <cell r="C985" t="str">
            <v>CAPE TALARA</v>
          </cell>
        </row>
        <row r="986">
          <cell r="B986">
            <v>9570008</v>
          </cell>
          <cell r="C986" t="str">
            <v>CAPE TROY</v>
          </cell>
        </row>
        <row r="987">
          <cell r="B987">
            <v>9572264</v>
          </cell>
          <cell r="C987" t="str">
            <v>CAPE ENDLESS</v>
          </cell>
        </row>
        <row r="988">
          <cell r="B988">
            <v>9575541</v>
          </cell>
          <cell r="C988" t="str">
            <v>SONANGOL RANGEL</v>
          </cell>
        </row>
        <row r="989">
          <cell r="B989">
            <v>9575553</v>
          </cell>
          <cell r="C989" t="str">
            <v>SONANGOL KALANDULA</v>
          </cell>
        </row>
        <row r="990">
          <cell r="B990">
            <v>9575565</v>
          </cell>
          <cell r="C990" t="str">
            <v>SONANGOL HUILA</v>
          </cell>
        </row>
        <row r="991">
          <cell r="B991">
            <v>9575577</v>
          </cell>
          <cell r="C991" t="str">
            <v>SONANGOL PORTO AMBOI</v>
          </cell>
        </row>
        <row r="992">
          <cell r="B992">
            <v>9575577</v>
          </cell>
          <cell r="C992" t="str">
            <v>SONANGOL PORTO AMBOIM</v>
          </cell>
        </row>
        <row r="993">
          <cell r="B993">
            <v>9575589</v>
          </cell>
          <cell r="C993" t="str">
            <v>SONANGOL CABINDA</v>
          </cell>
        </row>
        <row r="994">
          <cell r="B994">
            <v>9575943</v>
          </cell>
          <cell r="C994" t="str">
            <v>EVGENIA</v>
          </cell>
        </row>
        <row r="995">
          <cell r="B995">
            <v>9575943</v>
          </cell>
          <cell r="C995" t="str">
            <v>EVGENIA I</v>
          </cell>
        </row>
        <row r="996">
          <cell r="B996">
            <v>9575955</v>
          </cell>
          <cell r="C996" t="str">
            <v>POLYMNIA I</v>
          </cell>
        </row>
        <row r="997">
          <cell r="B997">
            <v>9577068</v>
          </cell>
          <cell r="C997" t="str">
            <v>SCF PACIFICA</v>
          </cell>
        </row>
        <row r="998">
          <cell r="B998">
            <v>9578634</v>
          </cell>
          <cell r="C998" t="str">
            <v>BARCELONA SPIRIT</v>
          </cell>
        </row>
        <row r="999">
          <cell r="B999">
            <v>9578634</v>
          </cell>
          <cell r="C999" t="str">
            <v>PRINCIMAR GRACE</v>
          </cell>
        </row>
        <row r="1000">
          <cell r="B1000">
            <v>9578646</v>
          </cell>
          <cell r="C1000" t="str">
            <v>ATLANTA SPIRIT</v>
          </cell>
        </row>
        <row r="1001">
          <cell r="B1001">
            <v>9578646</v>
          </cell>
          <cell r="C1001" t="str">
            <v>PRINCIMAR HOPE</v>
          </cell>
        </row>
        <row r="1002">
          <cell r="B1002">
            <v>9578658</v>
          </cell>
          <cell r="C1002" t="str">
            <v>PSERIMOS</v>
          </cell>
        </row>
        <row r="1003">
          <cell r="B1003">
            <v>9579030</v>
          </cell>
          <cell r="C1003" t="str">
            <v>STENA SUPERIOR</v>
          </cell>
        </row>
        <row r="1004">
          <cell r="B1004">
            <v>9579042</v>
          </cell>
          <cell r="C1004" t="str">
            <v>STENA SUEDE</v>
          </cell>
        </row>
        <row r="1005">
          <cell r="B1005">
            <v>9579494</v>
          </cell>
          <cell r="C1005" t="str">
            <v>ALMI HORIZON</v>
          </cell>
        </row>
        <row r="1006">
          <cell r="B1006">
            <v>9579509</v>
          </cell>
          <cell r="C1006" t="str">
            <v>ALMI GALAXY</v>
          </cell>
        </row>
        <row r="1007">
          <cell r="B1007">
            <v>9579511</v>
          </cell>
          <cell r="C1007" t="str">
            <v>ALMI GLOBE</v>
          </cell>
        </row>
        <row r="1008">
          <cell r="B1008">
            <v>9579523</v>
          </cell>
          <cell r="C1008" t="str">
            <v>ALMI SKY</v>
          </cell>
        </row>
        <row r="1009">
          <cell r="B1009">
            <v>9579535</v>
          </cell>
          <cell r="C1009" t="str">
            <v>ALMI SUN</v>
          </cell>
        </row>
        <row r="1010">
          <cell r="B1010">
            <v>9579547</v>
          </cell>
          <cell r="C1010" t="str">
            <v>ALMI EXPLORER</v>
          </cell>
        </row>
        <row r="1011">
          <cell r="B1011">
            <v>9579559</v>
          </cell>
          <cell r="C1011" t="str">
            <v>ALMI ODYSSEY</v>
          </cell>
        </row>
        <row r="1012">
          <cell r="B1012">
            <v>9579561</v>
          </cell>
          <cell r="C1012" t="str">
            <v>ALMI NAVIGATOR</v>
          </cell>
        </row>
        <row r="1013">
          <cell r="B1013">
            <v>9579573</v>
          </cell>
          <cell r="C1013" t="str">
            <v>ALMI MARINER</v>
          </cell>
        </row>
        <row r="1014">
          <cell r="B1014">
            <v>9579573</v>
          </cell>
          <cell r="C1014" t="str">
            <v>DELTA MARINER</v>
          </cell>
        </row>
        <row r="1015">
          <cell r="B1015">
            <v>9579585</v>
          </cell>
          <cell r="C1015" t="str">
            <v>ALMI VOYAGER</v>
          </cell>
        </row>
        <row r="1016">
          <cell r="B1016">
            <v>9585871</v>
          </cell>
          <cell r="C1016" t="str">
            <v>MONTESPERANZA</v>
          </cell>
        </row>
        <row r="1017">
          <cell r="B1017">
            <v>9585883</v>
          </cell>
          <cell r="C1017" t="str">
            <v>MONTESTENA</v>
          </cell>
        </row>
        <row r="1018">
          <cell r="B1018">
            <v>9585895</v>
          </cell>
          <cell r="C1018" t="str">
            <v>STENA SUPREME</v>
          </cell>
        </row>
        <row r="1019">
          <cell r="B1019">
            <v>9585900</v>
          </cell>
          <cell r="C1019" t="str">
            <v>AST SUNSHINE</v>
          </cell>
        </row>
        <row r="1020">
          <cell r="B1020">
            <v>9586734</v>
          </cell>
          <cell r="C1020" t="str">
            <v>ANEMONE</v>
          </cell>
        </row>
        <row r="1021">
          <cell r="B1021">
            <v>9587192</v>
          </cell>
          <cell r="C1021" t="str">
            <v>MT DOLVIKEN</v>
          </cell>
        </row>
        <row r="1022">
          <cell r="B1022">
            <v>9587192</v>
          </cell>
          <cell r="C1022" t="str">
            <v>DOLVIKEN</v>
          </cell>
        </row>
        <row r="1023">
          <cell r="B1023">
            <v>9587207</v>
          </cell>
          <cell r="C1023" t="str">
            <v>VINGA</v>
          </cell>
        </row>
        <row r="1024">
          <cell r="B1024">
            <v>9587312</v>
          </cell>
          <cell r="C1024" t="str">
            <v>KAPSALI</v>
          </cell>
        </row>
        <row r="1025">
          <cell r="B1025">
            <v>9588146</v>
          </cell>
          <cell r="C1025" t="str">
            <v>BRIGHTWAY</v>
          </cell>
        </row>
        <row r="1026">
          <cell r="B1026">
            <v>9588158</v>
          </cell>
          <cell r="C1026" t="str">
            <v>WHITE MOON</v>
          </cell>
        </row>
        <row r="1027">
          <cell r="B1027">
            <v>9588299</v>
          </cell>
          <cell r="C1027" t="str">
            <v>ARCTURUS VOYAGER</v>
          </cell>
        </row>
        <row r="1028">
          <cell r="B1028">
            <v>9588445</v>
          </cell>
          <cell r="C1028" t="str">
            <v>NORDIC BREEZE</v>
          </cell>
        </row>
        <row r="1029">
          <cell r="B1029">
            <v>9588469</v>
          </cell>
          <cell r="C1029" t="str">
            <v>NORDIC ZENITH</v>
          </cell>
        </row>
        <row r="1030">
          <cell r="B1030">
            <v>9589748</v>
          </cell>
          <cell r="C1030" t="str">
            <v>MELITA</v>
          </cell>
        </row>
        <row r="1031">
          <cell r="B1031">
            <v>9589750</v>
          </cell>
          <cell r="C1031" t="str">
            <v>RIO ARAUCA</v>
          </cell>
        </row>
        <row r="1032">
          <cell r="B1032">
            <v>9590319</v>
          </cell>
          <cell r="C1032" t="str">
            <v>FAIRWAY</v>
          </cell>
        </row>
        <row r="1033">
          <cell r="B1033">
            <v>9590682</v>
          </cell>
          <cell r="C1033" t="str">
            <v>OTTOMAN TENACITY</v>
          </cell>
        </row>
        <row r="1034">
          <cell r="B1034">
            <v>9590876</v>
          </cell>
          <cell r="C1034" t="str">
            <v>SAMCO SUNDARBANS</v>
          </cell>
        </row>
        <row r="1035">
          <cell r="B1035">
            <v>9591284</v>
          </cell>
          <cell r="C1035" t="str">
            <v>COSGLAD LAKE</v>
          </cell>
        </row>
        <row r="1036">
          <cell r="B1036">
            <v>9592214</v>
          </cell>
          <cell r="C1036" t="str">
            <v>STENA SUNRISE</v>
          </cell>
        </row>
        <row r="1037">
          <cell r="B1037">
            <v>9592264</v>
          </cell>
          <cell r="C1037" t="str">
            <v>NISSOS SERIFOS</v>
          </cell>
        </row>
        <row r="1038">
          <cell r="B1038">
            <v>9592288</v>
          </cell>
          <cell r="C1038" t="str">
            <v>NISSOS SANTORINI</v>
          </cell>
        </row>
        <row r="1039">
          <cell r="B1039">
            <v>9592305</v>
          </cell>
          <cell r="C1039" t="str">
            <v>NISSOS DELOS</v>
          </cell>
        </row>
        <row r="1040">
          <cell r="B1040">
            <v>9593000</v>
          </cell>
          <cell r="C1040" t="str">
            <v>ATINA</v>
          </cell>
        </row>
        <row r="1041">
          <cell r="B1041">
            <v>9593426</v>
          </cell>
          <cell r="C1041" t="str">
            <v>SAN SABA</v>
          </cell>
        </row>
        <row r="1042">
          <cell r="B1042">
            <v>9593438</v>
          </cell>
          <cell r="C1042" t="str">
            <v>RIO GRANDE</v>
          </cell>
        </row>
        <row r="1043">
          <cell r="B1043">
            <v>9594133</v>
          </cell>
          <cell r="C1043" t="str">
            <v>LENI P</v>
          </cell>
        </row>
        <row r="1044">
          <cell r="B1044">
            <v>9594731</v>
          </cell>
          <cell r="C1044" t="str">
            <v>BRAZOS</v>
          </cell>
        </row>
        <row r="1045">
          <cell r="B1045">
            <v>9594743</v>
          </cell>
          <cell r="C1045" t="str">
            <v>PECOS</v>
          </cell>
        </row>
        <row r="1046">
          <cell r="B1046">
            <v>9594755</v>
          </cell>
          <cell r="C1046" t="str">
            <v>SABINE</v>
          </cell>
        </row>
        <row r="1047">
          <cell r="B1047">
            <v>9594767</v>
          </cell>
          <cell r="C1047" t="str">
            <v>COLORADO</v>
          </cell>
        </row>
        <row r="1048">
          <cell r="B1048">
            <v>9594779</v>
          </cell>
          <cell r="C1048" t="str">
            <v>LONDON SPIRIT</v>
          </cell>
        </row>
        <row r="1049">
          <cell r="B1049">
            <v>9594781</v>
          </cell>
          <cell r="C1049" t="str">
            <v>SYDNEY SPIRIT</v>
          </cell>
        </row>
        <row r="1050">
          <cell r="B1050">
            <v>9594781</v>
          </cell>
          <cell r="C1050" t="str">
            <v>PRINCIMAR PRIDE</v>
          </cell>
        </row>
        <row r="1051">
          <cell r="B1051">
            <v>9594793</v>
          </cell>
          <cell r="C1051" t="str">
            <v>ATHENS SPIRIT</v>
          </cell>
        </row>
        <row r="1052">
          <cell r="B1052">
            <v>9594793</v>
          </cell>
          <cell r="C1052" t="str">
            <v>PRINCIMAR INTEGRITY</v>
          </cell>
        </row>
        <row r="1053">
          <cell r="B1053">
            <v>9594822</v>
          </cell>
          <cell r="C1053" t="str">
            <v>EAGLE SAN ANTONIO</v>
          </cell>
        </row>
        <row r="1054">
          <cell r="B1054">
            <v>9594834</v>
          </cell>
          <cell r="C1054" t="str">
            <v>EAGLE SAN DIEGO</v>
          </cell>
        </row>
        <row r="1055">
          <cell r="B1055">
            <v>9594846</v>
          </cell>
          <cell r="C1055" t="str">
            <v>EAGLE SAN JUAN</v>
          </cell>
        </row>
        <row r="1056">
          <cell r="B1056">
            <v>9594858</v>
          </cell>
          <cell r="C1056" t="str">
            <v>EAGLE SAN PEDRO</v>
          </cell>
        </row>
        <row r="1057">
          <cell r="B1057">
            <v>9595216</v>
          </cell>
          <cell r="C1057" t="str">
            <v>BOSTON</v>
          </cell>
        </row>
        <row r="1058">
          <cell r="B1058">
            <v>9595228</v>
          </cell>
          <cell r="C1058" t="str">
            <v>DALIAN</v>
          </cell>
        </row>
        <row r="1059">
          <cell r="B1059">
            <v>9596947</v>
          </cell>
          <cell r="C1059" t="str">
            <v>HOUSTON</v>
          </cell>
        </row>
        <row r="1060">
          <cell r="B1060">
            <v>9596973</v>
          </cell>
          <cell r="C1060" t="str">
            <v>RED</v>
          </cell>
        </row>
        <row r="1061">
          <cell r="B1061">
            <v>9596985</v>
          </cell>
          <cell r="C1061" t="str">
            <v>FRIO</v>
          </cell>
        </row>
        <row r="1062">
          <cell r="B1062">
            <v>9597006</v>
          </cell>
          <cell r="C1062" t="str">
            <v>FLEVES</v>
          </cell>
        </row>
        <row r="1063">
          <cell r="B1063">
            <v>9597018</v>
          </cell>
          <cell r="C1063" t="str">
            <v>AGISTRI</v>
          </cell>
        </row>
        <row r="1064">
          <cell r="B1064">
            <v>9597264</v>
          </cell>
          <cell r="C1064" t="str">
            <v>BRITISH VENTURE</v>
          </cell>
        </row>
        <row r="1065">
          <cell r="B1065">
            <v>9597276</v>
          </cell>
          <cell r="C1065" t="str">
            <v>BRITISH VANTAGE</v>
          </cell>
        </row>
        <row r="1066">
          <cell r="B1066">
            <v>9600865</v>
          </cell>
          <cell r="C1066" t="str">
            <v>NANTUCKET</v>
          </cell>
        </row>
        <row r="1067">
          <cell r="B1067">
            <v>9600889</v>
          </cell>
          <cell r="C1067" t="str">
            <v>TAMARA</v>
          </cell>
        </row>
        <row r="1068">
          <cell r="B1068">
            <v>9600932</v>
          </cell>
          <cell r="C1068" t="str">
            <v>FRONT ULL</v>
          </cell>
        </row>
        <row r="1069">
          <cell r="B1069">
            <v>9600944</v>
          </cell>
          <cell r="C1069" t="str">
            <v>FRONT IDUN</v>
          </cell>
        </row>
        <row r="1070">
          <cell r="B1070">
            <v>9601223</v>
          </cell>
          <cell r="C1070" t="str">
            <v>DENSA WHALE</v>
          </cell>
        </row>
        <row r="1071">
          <cell r="B1071">
            <v>9601235</v>
          </cell>
          <cell r="C1071" t="str">
            <v>DENSA ORCA</v>
          </cell>
        </row>
        <row r="1072">
          <cell r="B1072">
            <v>9602629</v>
          </cell>
          <cell r="C1072" t="str">
            <v>BRIGHTOIL GRAVITY</v>
          </cell>
        </row>
        <row r="1073">
          <cell r="B1073">
            <v>9602643</v>
          </cell>
          <cell r="C1073" t="str">
            <v>BRIGHTOIL GRACE</v>
          </cell>
        </row>
        <row r="1074">
          <cell r="B1074">
            <v>9602655</v>
          </cell>
          <cell r="C1074" t="str">
            <v>BRIGHTOIL GEM</v>
          </cell>
        </row>
        <row r="1075">
          <cell r="B1075">
            <v>9602916</v>
          </cell>
          <cell r="C1075" t="str">
            <v>ATHENIAN FREEDOM</v>
          </cell>
        </row>
        <row r="1076">
          <cell r="B1076">
            <v>9602928</v>
          </cell>
          <cell r="C1076" t="str">
            <v>CAPTAIN X. KYRIAKOU</v>
          </cell>
        </row>
        <row r="1077">
          <cell r="B1077">
            <v>9605205</v>
          </cell>
          <cell r="C1077" t="str">
            <v>C. NOBILITY</v>
          </cell>
        </row>
        <row r="1078">
          <cell r="B1078">
            <v>9607423</v>
          </cell>
          <cell r="C1078" t="str">
            <v>EPHESOS</v>
          </cell>
        </row>
        <row r="1079">
          <cell r="B1079">
            <v>9607435</v>
          </cell>
          <cell r="C1079" t="str">
            <v>MILITOS</v>
          </cell>
        </row>
        <row r="1080">
          <cell r="B1080">
            <v>9607954</v>
          </cell>
          <cell r="C1080" t="str">
            <v>OVERSEAS REDWOOD</v>
          </cell>
        </row>
        <row r="1081">
          <cell r="B1081">
            <v>9610250</v>
          </cell>
          <cell r="C1081" t="str">
            <v>KONDOR</v>
          </cell>
        </row>
        <row r="1082">
          <cell r="B1082">
            <v>9612052</v>
          </cell>
          <cell r="C1082" t="str">
            <v>KARVOUNIS</v>
          </cell>
        </row>
        <row r="1083">
          <cell r="B1083">
            <v>9623685</v>
          </cell>
          <cell r="C1083" t="str">
            <v>TEXAS</v>
          </cell>
        </row>
        <row r="1084">
          <cell r="B1084">
            <v>9624079</v>
          </cell>
          <cell r="C1084" t="str">
            <v>ORCHID</v>
          </cell>
        </row>
        <row r="1085">
          <cell r="B1085">
            <v>9633446</v>
          </cell>
          <cell r="C1085" t="str">
            <v>NOVO</v>
          </cell>
        </row>
        <row r="1086">
          <cell r="B1086">
            <v>9636632</v>
          </cell>
          <cell r="C1086" t="str">
            <v>MAERSK ADRIATIC</v>
          </cell>
        </row>
        <row r="1087">
          <cell r="B1087">
            <v>9643271</v>
          </cell>
          <cell r="C1087" t="str">
            <v>C.PASSION</v>
          </cell>
        </row>
        <row r="1088">
          <cell r="B1088">
            <v>9643283</v>
          </cell>
          <cell r="C1088" t="str">
            <v>C.FREEDOM</v>
          </cell>
        </row>
        <row r="1089">
          <cell r="B1089">
            <v>9645413</v>
          </cell>
          <cell r="C1089" t="str">
            <v>SPIRIT II</v>
          </cell>
        </row>
        <row r="1090">
          <cell r="B1090">
            <v>9660360</v>
          </cell>
          <cell r="C1090" t="str">
            <v>AMAZON VIRTUE</v>
          </cell>
        </row>
        <row r="1091">
          <cell r="B1091">
            <v>9679593</v>
          </cell>
          <cell r="C1091" t="str">
            <v>ZOURVA</v>
          </cell>
        </row>
        <row r="1092">
          <cell r="B1092">
            <v>9682332</v>
          </cell>
          <cell r="C1092" t="str">
            <v>SILVER ORLA</v>
          </cell>
        </row>
        <row r="1093">
          <cell r="B1093">
            <v>9683037</v>
          </cell>
          <cell r="C1093" t="str">
            <v>BRITISH RESOURCE</v>
          </cell>
        </row>
        <row r="1094">
          <cell r="B1094">
            <v>9686974</v>
          </cell>
          <cell r="C1094" t="str">
            <v>STI MILWAUKEE</v>
          </cell>
        </row>
        <row r="1095">
          <cell r="B1095">
            <v>9689160</v>
          </cell>
          <cell r="C1095" t="str">
            <v>ST JACOBI</v>
          </cell>
        </row>
        <row r="1096">
          <cell r="B1096">
            <v>9694646</v>
          </cell>
          <cell r="C1096" t="str">
            <v>NISSOS THERASSIA</v>
          </cell>
        </row>
        <row r="1097">
          <cell r="B1097">
            <v>9700691</v>
          </cell>
          <cell r="C1097" t="str">
            <v>DELTA MARIA</v>
          </cell>
        </row>
        <row r="1098">
          <cell r="B1098">
            <v>9700706</v>
          </cell>
          <cell r="C1098" t="str">
            <v>DELTA EURYDICE</v>
          </cell>
        </row>
        <row r="1099">
          <cell r="B1099">
            <v>9706475</v>
          </cell>
          <cell r="C1099" t="str">
            <v>STI ROTHERHITHE</v>
          </cell>
        </row>
        <row r="1100">
          <cell r="B1100">
            <v>9711468</v>
          </cell>
          <cell r="C1100" t="str">
            <v>SEASPRITE</v>
          </cell>
        </row>
        <row r="1101">
          <cell r="B1101">
            <v>9712864</v>
          </cell>
          <cell r="C1101" t="str">
            <v>NAVIG8 GRACE</v>
          </cell>
        </row>
        <row r="1102">
          <cell r="B1102">
            <v>9717125</v>
          </cell>
          <cell r="C1102" t="str">
            <v>NAVIG8 GOAL</v>
          </cell>
        </row>
        <row r="1103">
          <cell r="B1103">
            <v>9719707</v>
          </cell>
          <cell r="C1103" t="str">
            <v>NAVIG8 SANCTITY</v>
          </cell>
        </row>
        <row r="1104">
          <cell r="B1104">
            <v>9723069</v>
          </cell>
          <cell r="C1104" t="str">
            <v>GENER8 NEPTUNE</v>
          </cell>
        </row>
        <row r="1105">
          <cell r="B1105">
            <v>9723588</v>
          </cell>
          <cell r="C1105" t="str">
            <v>YUAN HUA HU</v>
          </cell>
        </row>
        <row r="1106">
          <cell r="B1106">
            <v>9725603</v>
          </cell>
          <cell r="C1106" t="str">
            <v>HAFNIA BERING</v>
          </cell>
        </row>
        <row r="1107">
          <cell r="B1107">
            <v>9728693</v>
          </cell>
          <cell r="C1107" t="str">
            <v>GENER8 NAUTILUS</v>
          </cell>
        </row>
        <row r="1108">
          <cell r="B1108">
            <v>9728837</v>
          </cell>
          <cell r="C1108" t="str">
            <v>DHT PUMA</v>
          </cell>
        </row>
        <row r="1109">
          <cell r="B1109">
            <v>9730361</v>
          </cell>
          <cell r="C1109" t="str">
            <v>TRINITY</v>
          </cell>
        </row>
        <row r="1110">
          <cell r="B1110">
            <v>9730373</v>
          </cell>
          <cell r="C1110" t="str">
            <v>SAN JACINTO</v>
          </cell>
        </row>
        <row r="1111">
          <cell r="B1111">
            <v>9732242</v>
          </cell>
          <cell r="C1111" t="str">
            <v>PACIFIC TREASURES</v>
          </cell>
        </row>
        <row r="1112">
          <cell r="B1112">
            <v>9734111</v>
          </cell>
          <cell r="C1112" t="str">
            <v>ECO FUTURE</v>
          </cell>
        </row>
        <row r="1113">
          <cell r="B1113">
            <v>9739317</v>
          </cell>
          <cell r="C1113" t="str">
            <v>CTG MAGNESIUM</v>
          </cell>
        </row>
        <row r="1114">
          <cell r="B1114">
            <v>9742895</v>
          </cell>
          <cell r="C1114" t="str">
            <v>DIAMONDWAY</v>
          </cell>
        </row>
        <row r="1115">
          <cell r="B1115">
            <v>9745225</v>
          </cell>
          <cell r="C1115" t="str">
            <v>AEGEAN MARATHON</v>
          </cell>
        </row>
        <row r="1116">
          <cell r="B1116">
            <v>9749489</v>
          </cell>
          <cell r="C1116" t="str">
            <v>APACHE</v>
          </cell>
        </row>
        <row r="1117">
          <cell r="B1117">
            <v>9750050</v>
          </cell>
          <cell r="C1117" t="str">
            <v>DILIGENT WARRIOR</v>
          </cell>
        </row>
        <row r="1118">
          <cell r="B1118">
            <v>9750062</v>
          </cell>
          <cell r="C1118" t="str">
            <v>FAITHFUL WARRIOR</v>
          </cell>
        </row>
        <row r="1119">
          <cell r="B1119">
            <v>9759757</v>
          </cell>
          <cell r="C1119" t="str">
            <v>FRONT CROWN</v>
          </cell>
        </row>
        <row r="1120">
          <cell r="B1120">
            <v>9759769</v>
          </cell>
          <cell r="C1120" t="str">
            <v>FRONT CLASSIC</v>
          </cell>
        </row>
        <row r="1121">
          <cell r="B1121">
            <v>9761516</v>
          </cell>
          <cell r="C1121" t="str">
            <v>LOIRE</v>
          </cell>
        </row>
        <row r="1122">
          <cell r="B1122">
            <v>9761528</v>
          </cell>
          <cell r="C1122" t="str">
            <v>NAMSEN</v>
          </cell>
        </row>
        <row r="1123">
          <cell r="B1123">
            <v>9762998</v>
          </cell>
          <cell r="C1123" t="str">
            <v>ECO SEAS</v>
          </cell>
        </row>
        <row r="1124">
          <cell r="B1124">
            <v>9765354</v>
          </cell>
          <cell r="C1124" t="str">
            <v>RS TARA</v>
          </cell>
        </row>
        <row r="1125">
          <cell r="B1125">
            <v>9766310</v>
          </cell>
          <cell r="C1125" t="str">
            <v>SONANGOL CAZENGA</v>
          </cell>
        </row>
        <row r="1126">
          <cell r="B1126">
            <v>9770505</v>
          </cell>
          <cell r="C1126" t="str">
            <v>MARAN ATHENA</v>
          </cell>
        </row>
        <row r="1127">
          <cell r="B1127">
            <v>9770517</v>
          </cell>
          <cell r="C1127" t="str">
            <v>MARAN ARIADNE</v>
          </cell>
        </row>
        <row r="1128">
          <cell r="B1128">
            <v>9772113</v>
          </cell>
          <cell r="C1128" t="str">
            <v>CHIOS</v>
          </cell>
        </row>
        <row r="1129">
          <cell r="B1129">
            <v>9772931</v>
          </cell>
          <cell r="C1129" t="str">
            <v>SEA AMBER</v>
          </cell>
        </row>
        <row r="1130">
          <cell r="B1130">
            <v>9776547</v>
          </cell>
          <cell r="C1130" t="str">
            <v>MARAN ARETE</v>
          </cell>
        </row>
        <row r="1131">
          <cell r="B1131">
            <v>9779379</v>
          </cell>
          <cell r="C1131" t="str">
            <v>MARAN HERMIONE</v>
          </cell>
        </row>
        <row r="1132">
          <cell r="B1132">
            <v>9779381</v>
          </cell>
          <cell r="C1132" t="str">
            <v>MARAN HELEN</v>
          </cell>
        </row>
        <row r="1133">
          <cell r="B1133">
            <v>7377426</v>
          </cell>
          <cell r="C1133" t="str">
            <v>YELLOW STAR</v>
          </cell>
        </row>
        <row r="1134">
          <cell r="B1134">
            <v>7907752</v>
          </cell>
          <cell r="C1134" t="str">
            <v>SAMARIA</v>
          </cell>
        </row>
        <row r="1135">
          <cell r="B1135">
            <v>7907788</v>
          </cell>
          <cell r="C1135" t="str">
            <v>ASTAKOS</v>
          </cell>
        </row>
        <row r="1136">
          <cell r="B1136">
            <v>7907790</v>
          </cell>
          <cell r="C1136" t="str">
            <v>ATTALYA</v>
          </cell>
        </row>
        <row r="1137">
          <cell r="B1137">
            <v>7915826</v>
          </cell>
          <cell r="C1137" t="str">
            <v>SEVEROMORSK</v>
          </cell>
        </row>
        <row r="1138">
          <cell r="B1138">
            <v>7926227</v>
          </cell>
          <cell r="C1138" t="str">
            <v>AGIOS NIKOLAOS</v>
          </cell>
        </row>
        <row r="1139">
          <cell r="B1139">
            <v>8000599</v>
          </cell>
          <cell r="C1139" t="str">
            <v>AETOS</v>
          </cell>
        </row>
        <row r="1140">
          <cell r="B1140">
            <v>8001270</v>
          </cell>
          <cell r="C1140" t="str">
            <v>PETROS</v>
          </cell>
        </row>
        <row r="1141">
          <cell r="B1141">
            <v>8002078</v>
          </cell>
          <cell r="C1141" t="str">
            <v>MARONI</v>
          </cell>
        </row>
        <row r="1142">
          <cell r="B1142">
            <v>8005006</v>
          </cell>
          <cell r="C1142" t="str">
            <v>ALGONQUIN</v>
          </cell>
        </row>
        <row r="1143">
          <cell r="B1143">
            <v>8005783</v>
          </cell>
          <cell r="C1143" t="str">
            <v>MERLIN TRADER</v>
          </cell>
        </row>
        <row r="1144">
          <cell r="B1144">
            <v>8007224</v>
          </cell>
          <cell r="C1144" t="str">
            <v>A. PROLOGUE</v>
          </cell>
        </row>
        <row r="1145">
          <cell r="B1145">
            <v>8011316</v>
          </cell>
          <cell r="C1145" t="str">
            <v>CREOLE</v>
          </cell>
        </row>
        <row r="1146">
          <cell r="B1146">
            <v>8014746</v>
          </cell>
          <cell r="C1146" t="str">
            <v>AKTI N</v>
          </cell>
        </row>
        <row r="1147">
          <cell r="B1147">
            <v>8028151</v>
          </cell>
          <cell r="C1147" t="str">
            <v>MERLIN EXPLORER</v>
          </cell>
        </row>
        <row r="1148">
          <cell r="B1148">
            <v>8106070</v>
          </cell>
          <cell r="C1148" t="str">
            <v>LOVELL SEA</v>
          </cell>
        </row>
        <row r="1149">
          <cell r="B1149">
            <v>8301199</v>
          </cell>
          <cell r="C1149" t="str">
            <v>MARIMBA</v>
          </cell>
        </row>
        <row r="1150">
          <cell r="B1150">
            <v>8307985</v>
          </cell>
          <cell r="C1150" t="str">
            <v>LOVELL SKY</v>
          </cell>
        </row>
        <row r="1151">
          <cell r="B1151">
            <v>8313128</v>
          </cell>
          <cell r="C1151" t="str">
            <v>CHARALABOS</v>
          </cell>
        </row>
        <row r="1152">
          <cell r="B1152">
            <v>8316091</v>
          </cell>
          <cell r="C1152" t="str">
            <v>METAXATANK</v>
          </cell>
        </row>
        <row r="1153">
          <cell r="B1153">
            <v>8316194</v>
          </cell>
          <cell r="C1153" t="str">
            <v>TIHEROULA</v>
          </cell>
        </row>
        <row r="1154">
          <cell r="B1154">
            <v>8323367</v>
          </cell>
          <cell r="C1154" t="str">
            <v>AKTOR</v>
          </cell>
        </row>
        <row r="1155">
          <cell r="B1155">
            <v>8402333</v>
          </cell>
          <cell r="C1155" t="str">
            <v>CHAMPION ARCTIC</v>
          </cell>
        </row>
        <row r="1156">
          <cell r="B1156">
            <v>8411982</v>
          </cell>
          <cell r="C1156" t="str">
            <v>TRADEWIND CARIBE</v>
          </cell>
        </row>
        <row r="1157">
          <cell r="B1157">
            <v>8412572</v>
          </cell>
          <cell r="C1157" t="str">
            <v>KRITI AKTI</v>
          </cell>
        </row>
        <row r="1158">
          <cell r="B1158">
            <v>8412584</v>
          </cell>
          <cell r="C1158" t="str">
            <v>KRITI ART</v>
          </cell>
        </row>
        <row r="1159">
          <cell r="B1159">
            <v>8412596</v>
          </cell>
          <cell r="C1159" t="str">
            <v>KRITI RIVER</v>
          </cell>
        </row>
        <row r="1160">
          <cell r="B1160">
            <v>8419178</v>
          </cell>
          <cell r="C1160" t="str">
            <v>GAVROS</v>
          </cell>
        </row>
        <row r="1161">
          <cell r="B1161">
            <v>8420256</v>
          </cell>
          <cell r="C1161" t="str">
            <v>KRITI FILOXENIA</v>
          </cell>
        </row>
        <row r="1162">
          <cell r="B1162">
            <v>8519253</v>
          </cell>
          <cell r="C1162" t="str">
            <v>WESTAF</v>
          </cell>
        </row>
        <row r="1163">
          <cell r="B1163">
            <v>8607828</v>
          </cell>
          <cell r="C1163" t="str">
            <v>RISING PHOENIX</v>
          </cell>
        </row>
        <row r="1164">
          <cell r="B1164">
            <v>8607842</v>
          </cell>
          <cell r="C1164" t="str">
            <v>NIKI</v>
          </cell>
        </row>
        <row r="1165">
          <cell r="B1165">
            <v>8613281</v>
          </cell>
          <cell r="C1165" t="str">
            <v>TRISTAR DUBAI</v>
          </cell>
        </row>
        <row r="1166">
          <cell r="B1166">
            <v>8613293</v>
          </cell>
          <cell r="C1166" t="str">
            <v>TRISTAR KUWAIT</v>
          </cell>
        </row>
        <row r="1167">
          <cell r="B1167">
            <v>8613982</v>
          </cell>
          <cell r="C1167" t="str">
            <v>HELLENIC BLUE</v>
          </cell>
        </row>
        <row r="1168">
          <cell r="B1168">
            <v>8615552</v>
          </cell>
          <cell r="C1168" t="str">
            <v>SITACAMILLA</v>
          </cell>
        </row>
        <row r="1169">
          <cell r="B1169">
            <v>8617017</v>
          </cell>
          <cell r="C1169" t="str">
            <v>FARANDOL</v>
          </cell>
        </row>
        <row r="1170">
          <cell r="B1170">
            <v>8617093</v>
          </cell>
          <cell r="C1170" t="str">
            <v>LINDOIA BR</v>
          </cell>
        </row>
        <row r="1171">
          <cell r="B1171">
            <v>8618786</v>
          </cell>
          <cell r="C1171" t="str">
            <v>ALBA</v>
          </cell>
        </row>
        <row r="1172">
          <cell r="B1172">
            <v>8618786</v>
          </cell>
          <cell r="C1172" t="str">
            <v>BELDA</v>
          </cell>
        </row>
        <row r="1173">
          <cell r="B1173">
            <v>8618918</v>
          </cell>
          <cell r="C1173" t="str">
            <v>LION</v>
          </cell>
        </row>
        <row r="1174">
          <cell r="B1174">
            <v>8619443</v>
          </cell>
          <cell r="C1174" t="str">
            <v>UM BALWA</v>
          </cell>
        </row>
        <row r="1175">
          <cell r="B1175">
            <v>8700008</v>
          </cell>
          <cell r="C1175" t="str">
            <v>LONGFIN</v>
          </cell>
        </row>
        <row r="1176">
          <cell r="B1176">
            <v>8705735</v>
          </cell>
          <cell r="C1176" t="str">
            <v>W.S. ENTERPRISE</v>
          </cell>
        </row>
        <row r="1177">
          <cell r="B1177">
            <v>8706090</v>
          </cell>
          <cell r="C1177" t="str">
            <v>NORTE</v>
          </cell>
        </row>
        <row r="1178">
          <cell r="B1178">
            <v>8706167</v>
          </cell>
          <cell r="C1178" t="str">
            <v>CORINTH</v>
          </cell>
        </row>
        <row r="1179">
          <cell r="B1179">
            <v>8706193</v>
          </cell>
          <cell r="C1179" t="str">
            <v>DELPHINA</v>
          </cell>
        </row>
        <row r="1180">
          <cell r="B1180">
            <v>8706208</v>
          </cell>
          <cell r="C1180" t="str">
            <v>VEGAS</v>
          </cell>
        </row>
        <row r="1181">
          <cell r="B1181">
            <v>8711095</v>
          </cell>
          <cell r="C1181" t="str">
            <v>ERMAR</v>
          </cell>
        </row>
        <row r="1182">
          <cell r="B1182">
            <v>8711095</v>
          </cell>
          <cell r="C1182" t="str">
            <v>OVERSEAS ERMAR</v>
          </cell>
        </row>
        <row r="1183">
          <cell r="B1183">
            <v>8715508</v>
          </cell>
          <cell r="C1183" t="str">
            <v>SITAMIA</v>
          </cell>
        </row>
        <row r="1184">
          <cell r="B1184">
            <v>8717233</v>
          </cell>
          <cell r="C1184" t="str">
            <v>PACIFIC TOURMALINE</v>
          </cell>
        </row>
        <row r="1185">
          <cell r="B1185">
            <v>8800511</v>
          </cell>
          <cell r="C1185" t="str">
            <v>CHAMPION</v>
          </cell>
        </row>
        <row r="1186">
          <cell r="B1186">
            <v>8800511</v>
          </cell>
          <cell r="C1186" t="str">
            <v>CHAMPION PIONEER</v>
          </cell>
        </row>
        <row r="1187">
          <cell r="B1187">
            <v>8805004</v>
          </cell>
          <cell r="C1187" t="str">
            <v>OCEAN ALLENMAR</v>
          </cell>
        </row>
        <row r="1188">
          <cell r="B1188">
            <v>8805470</v>
          </cell>
          <cell r="C1188" t="str">
            <v>THELEMA T</v>
          </cell>
        </row>
        <row r="1189">
          <cell r="B1189">
            <v>8805688</v>
          </cell>
          <cell r="C1189" t="str">
            <v>GAMMATANK</v>
          </cell>
        </row>
        <row r="1190">
          <cell r="B1190">
            <v>8806888</v>
          </cell>
          <cell r="C1190" t="str">
            <v>CAPETAN COSTIS</v>
          </cell>
        </row>
        <row r="1191">
          <cell r="B1191">
            <v>8812772</v>
          </cell>
          <cell r="C1191" t="str">
            <v>CHAMPION SPIRIT</v>
          </cell>
        </row>
        <row r="1192">
          <cell r="B1192">
            <v>8813142</v>
          </cell>
          <cell r="C1192" t="str">
            <v>DEMATRA</v>
          </cell>
        </row>
        <row r="1193">
          <cell r="B1193">
            <v>8814433</v>
          </cell>
          <cell r="C1193" t="str">
            <v>ZYGI</v>
          </cell>
        </row>
        <row r="1194">
          <cell r="B1194">
            <v>8817643</v>
          </cell>
          <cell r="C1194" t="str">
            <v>ADMIRAL L</v>
          </cell>
        </row>
        <row r="1195">
          <cell r="B1195">
            <v>8819196</v>
          </cell>
          <cell r="C1195" t="str">
            <v>RUNNER A</v>
          </cell>
        </row>
        <row r="1196">
          <cell r="B1196">
            <v>8904264</v>
          </cell>
          <cell r="C1196" t="str">
            <v>KRITON</v>
          </cell>
        </row>
        <row r="1197">
          <cell r="B1197">
            <v>8913590</v>
          </cell>
          <cell r="C1197" t="str">
            <v>DELOS (Clean)</v>
          </cell>
        </row>
        <row r="1198">
          <cell r="B1198">
            <v>8913590</v>
          </cell>
          <cell r="C1198" t="str">
            <v>PISHON</v>
          </cell>
        </row>
        <row r="1199">
          <cell r="B1199">
            <v>8913837</v>
          </cell>
          <cell r="C1199" t="str">
            <v>BLACKFIN</v>
          </cell>
        </row>
        <row r="1200">
          <cell r="B1200">
            <v>9015333</v>
          </cell>
          <cell r="C1200" t="str">
            <v>FAITHFUL</v>
          </cell>
        </row>
        <row r="1201">
          <cell r="B1201">
            <v>9015345</v>
          </cell>
          <cell r="C1201" t="str">
            <v>AEGEAN GLORY</v>
          </cell>
        </row>
        <row r="1202">
          <cell r="B1202">
            <v>9015357</v>
          </cell>
          <cell r="C1202" t="str">
            <v>SANMAR SERENADE</v>
          </cell>
        </row>
        <row r="1203">
          <cell r="B1203">
            <v>9016997</v>
          </cell>
          <cell r="C1203" t="str">
            <v>HIGH RIDER</v>
          </cell>
        </row>
        <row r="1204">
          <cell r="B1204">
            <v>9018414</v>
          </cell>
          <cell r="C1204" t="str">
            <v>AKAMAS</v>
          </cell>
        </row>
        <row r="1205">
          <cell r="B1205">
            <v>9018696</v>
          </cell>
          <cell r="C1205" t="str">
            <v>ANGGRAINI</v>
          </cell>
        </row>
        <row r="1206">
          <cell r="B1206">
            <v>9020687</v>
          </cell>
          <cell r="C1206" t="str">
            <v>NAVION FENNIA</v>
          </cell>
        </row>
        <row r="1207">
          <cell r="B1207">
            <v>9032678</v>
          </cell>
          <cell r="C1207" t="str">
            <v>BRIGHT EXPRESS</v>
          </cell>
        </row>
        <row r="1208">
          <cell r="B1208">
            <v>9033969</v>
          </cell>
          <cell r="C1208" t="str">
            <v>ANMOL</v>
          </cell>
        </row>
        <row r="1209">
          <cell r="B1209">
            <v>9037147</v>
          </cell>
          <cell r="C1209" t="str">
            <v>CHINOOK</v>
          </cell>
        </row>
        <row r="1210">
          <cell r="B1210">
            <v>9044401</v>
          </cell>
          <cell r="C1210" t="str">
            <v>XIFIAS</v>
          </cell>
        </row>
        <row r="1211">
          <cell r="B1211">
            <v>9044413</v>
          </cell>
          <cell r="C1211" t="str">
            <v>HELI</v>
          </cell>
        </row>
        <row r="1212">
          <cell r="B1212">
            <v>9045481</v>
          </cell>
          <cell r="C1212" t="str">
            <v>BANKIMCHANDRA CHATTERJEE</v>
          </cell>
        </row>
        <row r="1213">
          <cell r="B1213">
            <v>9046057</v>
          </cell>
          <cell r="C1213" t="str">
            <v>TRADEWIND EXPLORER</v>
          </cell>
        </row>
        <row r="1214">
          <cell r="B1214">
            <v>9046057</v>
          </cell>
          <cell r="C1214" t="str">
            <v>TW EXPLORER</v>
          </cell>
        </row>
        <row r="1215">
          <cell r="B1215">
            <v>9046629</v>
          </cell>
          <cell r="C1215" t="str">
            <v>AGISTRI (CLEAN)</v>
          </cell>
        </row>
        <row r="1216">
          <cell r="B1216">
            <v>9047362</v>
          </cell>
          <cell r="C1216" t="str">
            <v>ORITSELA</v>
          </cell>
        </row>
        <row r="1217">
          <cell r="B1217">
            <v>9047398</v>
          </cell>
          <cell r="C1217" t="str">
            <v>PACIFIC JADE</v>
          </cell>
        </row>
        <row r="1218">
          <cell r="B1218">
            <v>9047398</v>
          </cell>
          <cell r="C1218" t="str">
            <v>WABA</v>
          </cell>
        </row>
        <row r="1219">
          <cell r="B1219">
            <v>9047506</v>
          </cell>
          <cell r="C1219" t="str">
            <v>BOW RIYAD</v>
          </cell>
        </row>
        <row r="1220">
          <cell r="B1220">
            <v>9047518</v>
          </cell>
          <cell r="C1220" t="str">
            <v>BOW CLIPPER</v>
          </cell>
        </row>
        <row r="1221">
          <cell r="B1221">
            <v>9048081</v>
          </cell>
          <cell r="C1221" t="str">
            <v>GOD'S GRACE</v>
          </cell>
        </row>
        <row r="1222">
          <cell r="B1222">
            <v>9048093</v>
          </cell>
          <cell r="C1222" t="str">
            <v>DIVINE ORDER</v>
          </cell>
        </row>
        <row r="1223">
          <cell r="B1223">
            <v>9048093</v>
          </cell>
          <cell r="C1223" t="str">
            <v>PACIFIC RUBY</v>
          </cell>
        </row>
        <row r="1224">
          <cell r="B1224">
            <v>9054614</v>
          </cell>
          <cell r="C1224" t="str">
            <v>AEGINA</v>
          </cell>
        </row>
        <row r="1225">
          <cell r="B1225">
            <v>9079171</v>
          </cell>
          <cell r="C1225" t="str">
            <v>MAERSK CAMERON</v>
          </cell>
        </row>
        <row r="1226">
          <cell r="B1226">
            <v>9080493</v>
          </cell>
          <cell r="C1226" t="str">
            <v>TROGIR</v>
          </cell>
        </row>
        <row r="1227">
          <cell r="B1227">
            <v>9085388</v>
          </cell>
          <cell r="C1227" t="str">
            <v>BRO ALBERT</v>
          </cell>
        </row>
        <row r="1228">
          <cell r="B1228">
            <v>9085388</v>
          </cell>
          <cell r="C1228" t="str">
            <v>OCEAN PRINCESS</v>
          </cell>
        </row>
        <row r="1229">
          <cell r="B1229">
            <v>9101182</v>
          </cell>
          <cell r="C1229" t="str">
            <v>ANDROUSSA</v>
          </cell>
        </row>
        <row r="1230">
          <cell r="B1230">
            <v>9105073</v>
          </cell>
          <cell r="C1230" t="str">
            <v>TIKHORETSK</v>
          </cell>
        </row>
        <row r="1231">
          <cell r="B1231">
            <v>9105085</v>
          </cell>
          <cell r="C1231" t="str">
            <v>TROITSK</v>
          </cell>
        </row>
        <row r="1232">
          <cell r="B1232">
            <v>9108647</v>
          </cell>
          <cell r="C1232" t="str">
            <v>TORM GOTLAND</v>
          </cell>
        </row>
        <row r="1233">
          <cell r="B1233">
            <v>9110482</v>
          </cell>
          <cell r="C1233" t="str">
            <v>AGROS</v>
          </cell>
        </row>
        <row r="1234">
          <cell r="B1234">
            <v>9111046</v>
          </cell>
          <cell r="C1234" t="str">
            <v>HYDROUSSA</v>
          </cell>
        </row>
        <row r="1235">
          <cell r="B1235">
            <v>9111175</v>
          </cell>
          <cell r="C1235" t="str">
            <v>SIRIUS</v>
          </cell>
        </row>
        <row r="1236">
          <cell r="B1236">
            <v>9111175</v>
          </cell>
          <cell r="C1236" t="str">
            <v>SIRIUS I</v>
          </cell>
        </row>
        <row r="1237">
          <cell r="B1237">
            <v>9112117</v>
          </cell>
          <cell r="C1237" t="str">
            <v>TIKHVIN</v>
          </cell>
        </row>
        <row r="1238">
          <cell r="B1238">
            <v>9112129</v>
          </cell>
          <cell r="C1238" t="str">
            <v>WINDSOR</v>
          </cell>
        </row>
        <row r="1239">
          <cell r="B1239">
            <v>9112129</v>
          </cell>
          <cell r="C1239" t="str">
            <v>PURE GRACE</v>
          </cell>
        </row>
        <row r="1240">
          <cell r="B1240">
            <v>9112131</v>
          </cell>
          <cell r="C1240" t="str">
            <v>THAYER</v>
          </cell>
        </row>
        <row r="1241">
          <cell r="B1241">
            <v>9112131</v>
          </cell>
          <cell r="C1241" t="str">
            <v>TOMSK</v>
          </cell>
        </row>
        <row r="1242">
          <cell r="B1242">
            <v>9112753</v>
          </cell>
          <cell r="C1242" t="str">
            <v>TAMBOV</v>
          </cell>
        </row>
        <row r="1243">
          <cell r="B1243">
            <v>9113551</v>
          </cell>
          <cell r="C1243" t="str">
            <v>PRIYA</v>
          </cell>
        </row>
        <row r="1244">
          <cell r="B1244">
            <v>9115224</v>
          </cell>
          <cell r="C1244" t="str">
            <v>ACHILLEAS (Clean)</v>
          </cell>
        </row>
        <row r="1245">
          <cell r="B1245">
            <v>9116905</v>
          </cell>
          <cell r="C1245" t="str">
            <v>PORTLAND PEARL</v>
          </cell>
        </row>
        <row r="1246">
          <cell r="B1246">
            <v>9127667</v>
          </cell>
          <cell r="C1246" t="str">
            <v>CHAMPION TRADER</v>
          </cell>
        </row>
        <row r="1247">
          <cell r="B1247">
            <v>9127667</v>
          </cell>
          <cell r="C1247" t="str">
            <v>ISOLA ROSSA</v>
          </cell>
        </row>
        <row r="1248">
          <cell r="B1248">
            <v>9129952</v>
          </cell>
          <cell r="C1248" t="str">
            <v>OSPREY</v>
          </cell>
        </row>
        <row r="1249">
          <cell r="B1249">
            <v>9129952</v>
          </cell>
          <cell r="C1249" t="str">
            <v>RIMAR</v>
          </cell>
        </row>
        <row r="1250">
          <cell r="B1250">
            <v>9133082</v>
          </cell>
          <cell r="C1250" t="str">
            <v>HARLEY</v>
          </cell>
        </row>
        <row r="1251">
          <cell r="B1251">
            <v>9143532</v>
          </cell>
          <cell r="C1251" t="str">
            <v>OTB BARGE KIRIKIRI</v>
          </cell>
        </row>
        <row r="1252">
          <cell r="B1252">
            <v>9143532</v>
          </cell>
          <cell r="C1252" t="str">
            <v>OTB BARGE S215</v>
          </cell>
        </row>
        <row r="1253">
          <cell r="B1253">
            <v>9143532</v>
          </cell>
          <cell r="C1253" t="str">
            <v>TORM HELENE</v>
          </cell>
        </row>
        <row r="1254">
          <cell r="B1254">
            <v>9143697</v>
          </cell>
          <cell r="C1254" t="str">
            <v>ISOLA GIALLA</v>
          </cell>
        </row>
        <row r="1255">
          <cell r="B1255">
            <v>9147253</v>
          </cell>
          <cell r="C1255" t="str">
            <v>CAPE BEAR</v>
          </cell>
        </row>
        <row r="1256">
          <cell r="B1256">
            <v>9149237</v>
          </cell>
          <cell r="C1256" t="str">
            <v>AZOV SEA</v>
          </cell>
        </row>
        <row r="1257">
          <cell r="B1257">
            <v>9152832</v>
          </cell>
          <cell r="C1257" t="str">
            <v>RIVER SPRING</v>
          </cell>
        </row>
        <row r="1258">
          <cell r="B1258">
            <v>9155767</v>
          </cell>
          <cell r="C1258" t="str">
            <v>CHAMPION TERN</v>
          </cell>
        </row>
        <row r="1259">
          <cell r="B1259">
            <v>9157363</v>
          </cell>
          <cell r="C1259" t="str">
            <v>ALICE</v>
          </cell>
        </row>
        <row r="1260">
          <cell r="B1260">
            <v>9162502</v>
          </cell>
          <cell r="C1260" t="str">
            <v>MOSKALVO</v>
          </cell>
        </row>
        <row r="1261">
          <cell r="B1261">
            <v>9162514</v>
          </cell>
          <cell r="C1261" t="str">
            <v>MARCHEKAN</v>
          </cell>
        </row>
        <row r="1262">
          <cell r="B1262">
            <v>9162928</v>
          </cell>
          <cell r="C1262" t="str">
            <v>LUDOVICA</v>
          </cell>
        </row>
        <row r="1263">
          <cell r="B1263">
            <v>9164213</v>
          </cell>
          <cell r="C1263" t="str">
            <v>ANDRE JACOB</v>
          </cell>
        </row>
        <row r="1264">
          <cell r="B1264">
            <v>9165281</v>
          </cell>
          <cell r="C1264" t="str">
            <v>SALAMIS</v>
          </cell>
        </row>
        <row r="1265">
          <cell r="B1265">
            <v>9167148</v>
          </cell>
          <cell r="C1265" t="str">
            <v>MAERSK RHONE</v>
          </cell>
        </row>
        <row r="1266">
          <cell r="B1266">
            <v>9167150</v>
          </cell>
          <cell r="C1266" t="str">
            <v>MAERSK RAPIER</v>
          </cell>
        </row>
        <row r="1267">
          <cell r="B1267">
            <v>9171735</v>
          </cell>
          <cell r="C1267" t="str">
            <v>SICHEM ANELINE</v>
          </cell>
        </row>
        <row r="1268">
          <cell r="B1268">
            <v>9172193</v>
          </cell>
          <cell r="C1268" t="str">
            <v>TORM GUNHILD</v>
          </cell>
        </row>
        <row r="1269">
          <cell r="B1269">
            <v>9173109</v>
          </cell>
          <cell r="C1269" t="str">
            <v>ALMAK</v>
          </cell>
        </row>
        <row r="1270">
          <cell r="B1270">
            <v>9174488</v>
          </cell>
          <cell r="C1270" t="str">
            <v>FREJA SPRING</v>
          </cell>
        </row>
        <row r="1271">
          <cell r="B1271">
            <v>9174488</v>
          </cell>
          <cell r="C1271" t="str">
            <v>SANMAR STANZA</v>
          </cell>
        </row>
        <row r="1272">
          <cell r="B1272">
            <v>9174610</v>
          </cell>
          <cell r="C1272" t="str">
            <v>HIGH SPIRIT</v>
          </cell>
        </row>
        <row r="1273">
          <cell r="B1273">
            <v>9175195</v>
          </cell>
          <cell r="C1273" t="str">
            <v>BALTIC MARINER</v>
          </cell>
        </row>
        <row r="1274">
          <cell r="B1274">
            <v>9178044</v>
          </cell>
          <cell r="C1274" t="str">
            <v>VERA CRUZ A</v>
          </cell>
        </row>
        <row r="1275">
          <cell r="B1275">
            <v>9178068</v>
          </cell>
          <cell r="C1275" t="str">
            <v>CHANCE</v>
          </cell>
        </row>
        <row r="1276">
          <cell r="B1276">
            <v>9178317</v>
          </cell>
          <cell r="C1276" t="str">
            <v>ORIENTAL GREEN</v>
          </cell>
        </row>
        <row r="1277">
          <cell r="B1277">
            <v>9180102</v>
          </cell>
          <cell r="C1277" t="str">
            <v>CAVENDISH</v>
          </cell>
        </row>
        <row r="1278">
          <cell r="B1278">
            <v>9180102</v>
          </cell>
          <cell r="C1278" t="str">
            <v>GANDARI</v>
          </cell>
        </row>
        <row r="1279">
          <cell r="B1279">
            <v>9180102</v>
          </cell>
          <cell r="C1279" t="str">
            <v>OCEAN WARRIOR</v>
          </cell>
        </row>
        <row r="1280">
          <cell r="B1280">
            <v>9180982</v>
          </cell>
          <cell r="C1280" t="str">
            <v>TORM ANNE</v>
          </cell>
        </row>
        <row r="1281">
          <cell r="B1281">
            <v>9181003</v>
          </cell>
          <cell r="C1281" t="str">
            <v>ALAM BITARA</v>
          </cell>
        </row>
        <row r="1282">
          <cell r="B1282">
            <v>9181869</v>
          </cell>
          <cell r="C1282" t="str">
            <v>GLORIOUS</v>
          </cell>
        </row>
        <row r="1283">
          <cell r="B1283">
            <v>9182045</v>
          </cell>
          <cell r="C1283" t="str">
            <v>ARCADIA I</v>
          </cell>
        </row>
        <row r="1284">
          <cell r="B1284">
            <v>9183582</v>
          </cell>
          <cell r="C1284" t="str">
            <v>VEGA</v>
          </cell>
        </row>
        <row r="1285">
          <cell r="B1285">
            <v>9183594</v>
          </cell>
          <cell r="C1285" t="str">
            <v>DAUNTLESS</v>
          </cell>
        </row>
        <row r="1286">
          <cell r="B1286">
            <v>9183609</v>
          </cell>
          <cell r="C1286" t="str">
            <v>DAN EAGLE</v>
          </cell>
        </row>
        <row r="1287">
          <cell r="B1287">
            <v>9183609</v>
          </cell>
          <cell r="C1287" t="str">
            <v>SOUNDLESS</v>
          </cell>
        </row>
        <row r="1288">
          <cell r="B1288">
            <v>9183611</v>
          </cell>
          <cell r="C1288" t="str">
            <v>EAGLE</v>
          </cell>
        </row>
        <row r="1289">
          <cell r="B1289">
            <v>9183611</v>
          </cell>
          <cell r="C1289" t="str">
            <v>HELLAS ENDURANCE</v>
          </cell>
        </row>
        <row r="1290">
          <cell r="B1290">
            <v>9183623</v>
          </cell>
          <cell r="C1290" t="str">
            <v>HELLAS PROGRESS</v>
          </cell>
        </row>
        <row r="1291">
          <cell r="B1291">
            <v>9185499</v>
          </cell>
          <cell r="C1291" t="str">
            <v>SITEAM NEPTUN</v>
          </cell>
        </row>
        <row r="1292">
          <cell r="B1292">
            <v>9186625</v>
          </cell>
          <cell r="C1292" t="str">
            <v>OCEAN QUEST</v>
          </cell>
        </row>
        <row r="1293">
          <cell r="B1293">
            <v>9192741</v>
          </cell>
          <cell r="C1293" t="str">
            <v>AS LIGURIA</v>
          </cell>
        </row>
        <row r="1294">
          <cell r="B1294">
            <v>9192765</v>
          </cell>
          <cell r="C1294" t="str">
            <v>AS LIVADIA</v>
          </cell>
        </row>
        <row r="1295">
          <cell r="B1295">
            <v>9192777</v>
          </cell>
          <cell r="C1295" t="str">
            <v>AS LEVANTIA</v>
          </cell>
        </row>
        <row r="1296">
          <cell r="B1296">
            <v>9192777</v>
          </cell>
          <cell r="C1296" t="str">
            <v>MONTREUX</v>
          </cell>
        </row>
        <row r="1297">
          <cell r="B1297">
            <v>9207716</v>
          </cell>
          <cell r="C1297" t="str">
            <v>IVER EXPERIENCE</v>
          </cell>
        </row>
        <row r="1298">
          <cell r="B1298">
            <v>9208112</v>
          </cell>
          <cell r="C1298" t="str">
            <v>BALTIC COMMANDER</v>
          </cell>
        </row>
        <row r="1299">
          <cell r="B1299">
            <v>9208473</v>
          </cell>
          <cell r="C1299" t="str">
            <v>NORDIC RUTH</v>
          </cell>
        </row>
        <row r="1300">
          <cell r="B1300">
            <v>9209972</v>
          </cell>
          <cell r="C1300" t="str">
            <v>PREM MALA</v>
          </cell>
        </row>
        <row r="1301">
          <cell r="B1301">
            <v>9210892</v>
          </cell>
          <cell r="C1301" t="str">
            <v>MAERSK ELIZABETH</v>
          </cell>
        </row>
        <row r="1302">
          <cell r="B1302">
            <v>9210907</v>
          </cell>
          <cell r="C1302" t="str">
            <v>MAERSK ELLEN</v>
          </cell>
        </row>
        <row r="1303">
          <cell r="B1303">
            <v>9210907</v>
          </cell>
          <cell r="C1303" t="str">
            <v>BRO ELLEN</v>
          </cell>
        </row>
        <row r="1304">
          <cell r="B1304">
            <v>9212369</v>
          </cell>
          <cell r="C1304" t="str">
            <v>RISANGER</v>
          </cell>
        </row>
        <row r="1305">
          <cell r="B1305">
            <v>9212371</v>
          </cell>
          <cell r="C1305" t="str">
            <v>RAVNANGER</v>
          </cell>
        </row>
        <row r="1306">
          <cell r="B1306">
            <v>9212383</v>
          </cell>
          <cell r="C1306" t="str">
            <v>TORM MADISON</v>
          </cell>
        </row>
        <row r="1307">
          <cell r="B1307">
            <v>9212395</v>
          </cell>
          <cell r="C1307" t="str">
            <v>TORM TRINITY</v>
          </cell>
        </row>
        <row r="1308">
          <cell r="B1308">
            <v>9212400</v>
          </cell>
          <cell r="C1308" t="str">
            <v>NORDAMERIKA</v>
          </cell>
        </row>
        <row r="1309">
          <cell r="B1309">
            <v>9212412</v>
          </cell>
          <cell r="C1309" t="str">
            <v>SEA RIDER</v>
          </cell>
        </row>
        <row r="1310">
          <cell r="B1310">
            <v>9212412</v>
          </cell>
          <cell r="C1310" t="str">
            <v>KING EDWIN</v>
          </cell>
        </row>
        <row r="1311">
          <cell r="B1311">
            <v>9215086</v>
          </cell>
          <cell r="C1311" t="str">
            <v>TORM RHONE</v>
          </cell>
        </row>
        <row r="1312">
          <cell r="B1312">
            <v>9215103</v>
          </cell>
          <cell r="C1312" t="str">
            <v>TORM CECILIE</v>
          </cell>
        </row>
        <row r="1313">
          <cell r="B1313">
            <v>9216901</v>
          </cell>
          <cell r="C1313" t="str">
            <v>ELKA NIKOLAS</v>
          </cell>
        </row>
        <row r="1314">
          <cell r="B1314">
            <v>9216901</v>
          </cell>
          <cell r="C1314" t="str">
            <v>FESTUS</v>
          </cell>
        </row>
        <row r="1315">
          <cell r="B1315">
            <v>9216901</v>
          </cell>
          <cell r="C1315" t="str">
            <v>FUSUS</v>
          </cell>
        </row>
        <row r="1316">
          <cell r="B1316">
            <v>9216913</v>
          </cell>
          <cell r="C1316" t="str">
            <v>FICUS</v>
          </cell>
        </row>
        <row r="1317">
          <cell r="B1317">
            <v>9216925</v>
          </cell>
          <cell r="C1317" t="str">
            <v>ELKA ELEFTHERIA</v>
          </cell>
        </row>
        <row r="1318">
          <cell r="B1318">
            <v>9221671</v>
          </cell>
          <cell r="C1318" t="str">
            <v>TORM NECHES</v>
          </cell>
        </row>
        <row r="1319">
          <cell r="B1319">
            <v>9221683</v>
          </cell>
          <cell r="C1319" t="str">
            <v>MAHANADI SPIRIT</v>
          </cell>
        </row>
        <row r="1320">
          <cell r="B1320">
            <v>9222649</v>
          </cell>
          <cell r="C1320" t="str">
            <v>MT SEA HALCYONE</v>
          </cell>
        </row>
        <row r="1321">
          <cell r="B1321">
            <v>9222649</v>
          </cell>
          <cell r="C1321" t="str">
            <v>SEA HALCYONE</v>
          </cell>
        </row>
        <row r="1322">
          <cell r="B1322">
            <v>9222649</v>
          </cell>
          <cell r="C1322" t="str">
            <v>UNIQUE SUNSHINE</v>
          </cell>
        </row>
        <row r="1323">
          <cell r="B1323">
            <v>9223265</v>
          </cell>
          <cell r="C1323" t="str">
            <v>PORT RUSSEL</v>
          </cell>
        </row>
        <row r="1324">
          <cell r="B1324">
            <v>9224568</v>
          </cell>
          <cell r="C1324" t="str">
            <v>ALAM BUDI</v>
          </cell>
        </row>
        <row r="1325">
          <cell r="B1325">
            <v>9224570</v>
          </cell>
          <cell r="C1325" t="str">
            <v>ALAM BISTARI</v>
          </cell>
        </row>
        <row r="1326">
          <cell r="B1326">
            <v>9228813</v>
          </cell>
          <cell r="C1326" t="str">
            <v>BALTIC SOUL</v>
          </cell>
        </row>
        <row r="1327">
          <cell r="B1327">
            <v>9230854</v>
          </cell>
          <cell r="C1327" t="str">
            <v>TORM CHARENTE</v>
          </cell>
        </row>
        <row r="1328">
          <cell r="B1328">
            <v>9231614</v>
          </cell>
          <cell r="C1328" t="str">
            <v>CIELO DI SALERNO</v>
          </cell>
        </row>
        <row r="1329">
          <cell r="B1329">
            <v>9231614</v>
          </cell>
          <cell r="C1329" t="str">
            <v>SW CAP FERRAT I</v>
          </cell>
        </row>
        <row r="1330">
          <cell r="B1330">
            <v>9231626</v>
          </cell>
          <cell r="C1330" t="str">
            <v>OVERSEAS AMBERMAR</v>
          </cell>
        </row>
        <row r="1331">
          <cell r="B1331">
            <v>9232022</v>
          </cell>
          <cell r="C1331" t="str">
            <v>MARIELLA BOTTIGLIERI</v>
          </cell>
        </row>
        <row r="1332">
          <cell r="B1332">
            <v>9232034</v>
          </cell>
          <cell r="C1332" t="str">
            <v>GHETTY BOTTIGLIERI</v>
          </cell>
        </row>
        <row r="1333">
          <cell r="B1333">
            <v>9232711</v>
          </cell>
          <cell r="C1333" t="str">
            <v>DA QING 452</v>
          </cell>
        </row>
        <row r="1334">
          <cell r="B1334">
            <v>9233973</v>
          </cell>
          <cell r="C1334" t="str">
            <v>MERMAD EXPRESS</v>
          </cell>
        </row>
        <row r="1335">
          <cell r="B1335">
            <v>9234472</v>
          </cell>
          <cell r="C1335" t="str">
            <v>ELKA HERCULES</v>
          </cell>
        </row>
        <row r="1336">
          <cell r="B1336">
            <v>9234484</v>
          </cell>
          <cell r="C1336" t="str">
            <v>ELKA GLORY</v>
          </cell>
        </row>
        <row r="1337">
          <cell r="B1337">
            <v>9235696</v>
          </cell>
          <cell r="C1337" t="str">
            <v>FD SEA WISH</v>
          </cell>
        </row>
        <row r="1338">
          <cell r="B1338">
            <v>9235696</v>
          </cell>
          <cell r="C1338" t="str">
            <v>CIELO DI NAPOLI</v>
          </cell>
        </row>
        <row r="1339">
          <cell r="B1339">
            <v>9236640</v>
          </cell>
          <cell r="C1339" t="str">
            <v>CROWN II</v>
          </cell>
        </row>
        <row r="1340">
          <cell r="B1340">
            <v>9236640</v>
          </cell>
          <cell r="C1340" t="str">
            <v>HIGH NEFELI</v>
          </cell>
        </row>
        <row r="1341">
          <cell r="B1341">
            <v>9236729</v>
          </cell>
          <cell r="C1341" t="str">
            <v>HC DALIA</v>
          </cell>
        </row>
        <row r="1342">
          <cell r="B1342">
            <v>9237008</v>
          </cell>
          <cell r="C1342" t="str">
            <v>ROBERT MAERSK</v>
          </cell>
        </row>
        <row r="1343">
          <cell r="B1343">
            <v>9239460</v>
          </cell>
          <cell r="C1343" t="str">
            <v>ALESSANDRA BOTTIGLIE</v>
          </cell>
        </row>
        <row r="1344">
          <cell r="B1344">
            <v>9239460</v>
          </cell>
          <cell r="C1344" t="str">
            <v>ALESSANDRA BOTTIGLIERI</v>
          </cell>
        </row>
        <row r="1345">
          <cell r="B1345">
            <v>9239654</v>
          </cell>
          <cell r="C1345" t="str">
            <v>JINAN</v>
          </cell>
        </row>
        <row r="1346">
          <cell r="B1346">
            <v>9240172</v>
          </cell>
          <cell r="C1346" t="str">
            <v>SILVAPLANA</v>
          </cell>
        </row>
        <row r="1347">
          <cell r="B1347">
            <v>9240706</v>
          </cell>
          <cell r="C1347" t="str">
            <v>NICOS TOMASOS</v>
          </cell>
        </row>
        <row r="1348">
          <cell r="B1348">
            <v>9240718</v>
          </cell>
          <cell r="C1348" t="str">
            <v>ROSA TOMASOS</v>
          </cell>
        </row>
        <row r="1349">
          <cell r="B1349">
            <v>9240720</v>
          </cell>
          <cell r="C1349" t="str">
            <v>EMMANUEL TOMASOS</v>
          </cell>
        </row>
        <row r="1350">
          <cell r="B1350">
            <v>9240847</v>
          </cell>
          <cell r="C1350" t="str">
            <v>ARDMORE SEATRADER</v>
          </cell>
        </row>
        <row r="1351">
          <cell r="B1351">
            <v>9240847</v>
          </cell>
          <cell r="C1351" t="str">
            <v>ST GEORG</v>
          </cell>
        </row>
        <row r="1352">
          <cell r="B1352">
            <v>9240885</v>
          </cell>
          <cell r="C1352" t="str">
            <v>TORM GERTRUD</v>
          </cell>
        </row>
        <row r="1353">
          <cell r="B1353">
            <v>9240897</v>
          </cell>
          <cell r="C1353" t="str">
            <v>TORM GERD</v>
          </cell>
        </row>
        <row r="1354">
          <cell r="B1354">
            <v>9241803</v>
          </cell>
          <cell r="C1354" t="str">
            <v>CIELO DI ROMA</v>
          </cell>
        </row>
        <row r="1355">
          <cell r="B1355">
            <v>9241827</v>
          </cell>
          <cell r="C1355" t="str">
            <v>OCEAN GLADIATOR</v>
          </cell>
        </row>
        <row r="1356">
          <cell r="B1356">
            <v>9242156</v>
          </cell>
          <cell r="C1356" t="str">
            <v>CEYLON</v>
          </cell>
        </row>
        <row r="1357">
          <cell r="B1357">
            <v>9242338</v>
          </cell>
          <cell r="C1357" t="str">
            <v>MTM MUMBAI</v>
          </cell>
        </row>
        <row r="1358">
          <cell r="B1358">
            <v>9246449</v>
          </cell>
          <cell r="C1358" t="str">
            <v>PORT MOODY</v>
          </cell>
        </row>
        <row r="1359">
          <cell r="B1359">
            <v>9246451</v>
          </cell>
          <cell r="C1359" t="str">
            <v>PORT UNION</v>
          </cell>
        </row>
        <row r="1360">
          <cell r="B1360">
            <v>9246451</v>
          </cell>
          <cell r="C1360" t="str">
            <v>ST GEORGE</v>
          </cell>
        </row>
        <row r="1361">
          <cell r="B1361">
            <v>9246475</v>
          </cell>
          <cell r="C1361" t="str">
            <v>PORT SAID</v>
          </cell>
        </row>
        <row r="1362">
          <cell r="B1362">
            <v>9246798</v>
          </cell>
          <cell r="C1362" t="str">
            <v>TORM MARY</v>
          </cell>
        </row>
        <row r="1363">
          <cell r="B1363">
            <v>9246803</v>
          </cell>
          <cell r="C1363" t="str">
            <v>TORM VITA</v>
          </cell>
        </row>
        <row r="1364">
          <cell r="B1364">
            <v>9247065</v>
          </cell>
          <cell r="C1364" t="str">
            <v>BORAQ</v>
          </cell>
        </row>
        <row r="1365">
          <cell r="B1365">
            <v>9247508</v>
          </cell>
          <cell r="C1365" t="str">
            <v>HANS SCHOLL</v>
          </cell>
        </row>
        <row r="1366">
          <cell r="B1366">
            <v>9250153</v>
          </cell>
          <cell r="C1366" t="str">
            <v>ANTEA</v>
          </cell>
        </row>
        <row r="1367">
          <cell r="B1367">
            <v>9250488</v>
          </cell>
          <cell r="C1367" t="str">
            <v>TORM THYRA</v>
          </cell>
        </row>
        <row r="1368">
          <cell r="B1368">
            <v>9250490</v>
          </cell>
          <cell r="C1368" t="str">
            <v>TORM FREYA</v>
          </cell>
        </row>
        <row r="1369">
          <cell r="B1369">
            <v>9251028</v>
          </cell>
          <cell r="C1369" t="str">
            <v>AMAZON (Clean)</v>
          </cell>
        </row>
        <row r="1370">
          <cell r="B1370">
            <v>9251028</v>
          </cell>
          <cell r="C1370" t="str">
            <v>TORM AMAZON</v>
          </cell>
        </row>
        <row r="1371">
          <cell r="B1371">
            <v>9251286</v>
          </cell>
          <cell r="C1371" t="str">
            <v>DUKHAN</v>
          </cell>
        </row>
        <row r="1372">
          <cell r="B1372">
            <v>9251456</v>
          </cell>
          <cell r="C1372" t="str">
            <v>PORT STEWART</v>
          </cell>
        </row>
        <row r="1373">
          <cell r="B1373">
            <v>9251559</v>
          </cell>
          <cell r="C1373" t="str">
            <v>VALLERMOSA</v>
          </cell>
        </row>
        <row r="1374">
          <cell r="B1374">
            <v>9251664</v>
          </cell>
          <cell r="C1374" t="str">
            <v>SEYCHELLES PRIDE</v>
          </cell>
        </row>
        <row r="1375">
          <cell r="B1375">
            <v>9252060</v>
          </cell>
          <cell r="C1375" t="str">
            <v>ALPINE STEALTH</v>
          </cell>
        </row>
        <row r="1376">
          <cell r="B1376">
            <v>9252072</v>
          </cell>
          <cell r="C1376" t="str">
            <v>NAVIG8 STEALTH</v>
          </cell>
        </row>
        <row r="1377">
          <cell r="B1377">
            <v>9252436</v>
          </cell>
          <cell r="C1377" t="str">
            <v>STENA CONQUEST</v>
          </cell>
        </row>
        <row r="1378">
          <cell r="B1378">
            <v>9252448</v>
          </cell>
          <cell r="C1378" t="str">
            <v>STENA CONQUEROR</v>
          </cell>
        </row>
        <row r="1379">
          <cell r="B1379">
            <v>9252943</v>
          </cell>
          <cell r="C1379" t="str">
            <v>ELAN VITAL</v>
          </cell>
        </row>
        <row r="1380">
          <cell r="B1380">
            <v>9252943</v>
          </cell>
          <cell r="C1380" t="str">
            <v>MILTIADIS M</v>
          </cell>
        </row>
        <row r="1381">
          <cell r="B1381">
            <v>9252955</v>
          </cell>
          <cell r="C1381" t="str">
            <v>ARIEL</v>
          </cell>
        </row>
        <row r="1382">
          <cell r="B1382">
            <v>9253129</v>
          </cell>
          <cell r="C1382" t="str">
            <v>BENTLEY I</v>
          </cell>
        </row>
        <row r="1383">
          <cell r="B1383">
            <v>9253246</v>
          </cell>
          <cell r="C1383" t="str">
            <v>KOLKA</v>
          </cell>
        </row>
        <row r="1384">
          <cell r="B1384">
            <v>9254070</v>
          </cell>
          <cell r="C1384" t="str">
            <v>TORM ROSETTA</v>
          </cell>
        </row>
        <row r="1385">
          <cell r="B1385">
            <v>9254240</v>
          </cell>
          <cell r="C1385" t="str">
            <v>TORM MOSELLE</v>
          </cell>
        </row>
        <row r="1386">
          <cell r="B1386">
            <v>9254927</v>
          </cell>
          <cell r="C1386" t="str">
            <v>UACC IBN AL ATHEER</v>
          </cell>
        </row>
        <row r="1387">
          <cell r="B1387">
            <v>9254939</v>
          </cell>
          <cell r="C1387" t="str">
            <v>UACC AL MEDINA</v>
          </cell>
        </row>
        <row r="1388">
          <cell r="B1388">
            <v>9255517</v>
          </cell>
          <cell r="C1388" t="str">
            <v>SEYCHELLES PIONEER</v>
          </cell>
        </row>
        <row r="1389">
          <cell r="B1389">
            <v>9256298</v>
          </cell>
          <cell r="C1389" t="str">
            <v>MAERSK KALEA</v>
          </cell>
        </row>
        <row r="1390">
          <cell r="B1390">
            <v>9256298</v>
          </cell>
          <cell r="C1390" t="str">
            <v>MERIOM PRIDE</v>
          </cell>
        </row>
        <row r="1391">
          <cell r="B1391">
            <v>9256626</v>
          </cell>
          <cell r="C1391" t="str">
            <v>OTTAWA</v>
          </cell>
        </row>
        <row r="1392">
          <cell r="B1392">
            <v>9256652</v>
          </cell>
          <cell r="C1392" t="str">
            <v>ADOUR</v>
          </cell>
        </row>
        <row r="1393">
          <cell r="B1393">
            <v>9256901</v>
          </cell>
          <cell r="C1393" t="str">
            <v>ANICHKOV BRIDGE</v>
          </cell>
        </row>
        <row r="1394">
          <cell r="B1394">
            <v>9256925</v>
          </cell>
          <cell r="C1394" t="str">
            <v>NARODNY BRIDGE</v>
          </cell>
        </row>
        <row r="1395">
          <cell r="B1395">
            <v>9257711</v>
          </cell>
          <cell r="C1395" t="str">
            <v>PRO DIAMOND</v>
          </cell>
        </row>
        <row r="1396">
          <cell r="B1396">
            <v>9258026</v>
          </cell>
          <cell r="C1396" t="str">
            <v>ELAND</v>
          </cell>
        </row>
        <row r="1397">
          <cell r="B1397">
            <v>9258595</v>
          </cell>
          <cell r="C1397" t="str">
            <v>STENA CONCERT</v>
          </cell>
        </row>
        <row r="1398">
          <cell r="B1398">
            <v>9258600</v>
          </cell>
          <cell r="C1398" t="str">
            <v>GENMAR CONCORD</v>
          </cell>
        </row>
        <row r="1399">
          <cell r="B1399">
            <v>9258600</v>
          </cell>
          <cell r="C1399" t="str">
            <v>STENA CONCORD</v>
          </cell>
        </row>
        <row r="1400">
          <cell r="B1400">
            <v>9258612</v>
          </cell>
          <cell r="C1400" t="str">
            <v>STENA CONSUL</v>
          </cell>
        </row>
        <row r="1401">
          <cell r="B1401">
            <v>9258674</v>
          </cell>
          <cell r="C1401" t="str">
            <v>IOANNIS P</v>
          </cell>
        </row>
        <row r="1402">
          <cell r="B1402">
            <v>9258674</v>
          </cell>
          <cell r="C1402" t="str">
            <v>SEA FAITH</v>
          </cell>
        </row>
        <row r="1403">
          <cell r="B1403">
            <v>9258686</v>
          </cell>
          <cell r="C1403" t="str">
            <v>JAG PANKHI</v>
          </cell>
        </row>
        <row r="1404">
          <cell r="B1404">
            <v>9259264</v>
          </cell>
          <cell r="C1404" t="str">
            <v>SANMAR SONGBIRD</v>
          </cell>
        </row>
        <row r="1405">
          <cell r="B1405">
            <v>9259915</v>
          </cell>
          <cell r="C1405" t="str">
            <v>AZAHAR</v>
          </cell>
        </row>
        <row r="1406">
          <cell r="B1406">
            <v>9260029</v>
          </cell>
          <cell r="C1406" t="str">
            <v>BALTIC CHAMPION</v>
          </cell>
        </row>
        <row r="1407">
          <cell r="B1407">
            <v>9260043</v>
          </cell>
          <cell r="C1407" t="str">
            <v>HIOTISSA</v>
          </cell>
        </row>
        <row r="1408">
          <cell r="B1408">
            <v>9260055</v>
          </cell>
          <cell r="C1408" t="str">
            <v>CAPE BON</v>
          </cell>
        </row>
        <row r="1409">
          <cell r="B1409">
            <v>9260067</v>
          </cell>
          <cell r="C1409" t="str">
            <v>CAPE BIRD</v>
          </cell>
        </row>
        <row r="1410">
          <cell r="B1410">
            <v>9260081</v>
          </cell>
          <cell r="C1410" t="str">
            <v>MOUNT OLYMPUS</v>
          </cell>
        </row>
        <row r="1411">
          <cell r="B1411">
            <v>9260263</v>
          </cell>
          <cell r="C1411" t="str">
            <v>SW JULIA I</v>
          </cell>
        </row>
        <row r="1412">
          <cell r="B1412">
            <v>9260263</v>
          </cell>
          <cell r="C1412" t="str">
            <v>CAPE BILLE</v>
          </cell>
        </row>
        <row r="1413">
          <cell r="B1413">
            <v>9260275</v>
          </cell>
          <cell r="C1413" t="str">
            <v>CAPE BRUNY</v>
          </cell>
        </row>
        <row r="1414">
          <cell r="B1414">
            <v>9260275</v>
          </cell>
          <cell r="C1414" t="str">
            <v>SW MONACO I</v>
          </cell>
        </row>
        <row r="1415">
          <cell r="B1415">
            <v>9261657</v>
          </cell>
          <cell r="C1415" t="str">
            <v>AMALIENBORG</v>
          </cell>
        </row>
        <row r="1416">
          <cell r="B1416">
            <v>9262091</v>
          </cell>
          <cell r="C1416" t="str">
            <v>TORM CAROLINE</v>
          </cell>
        </row>
        <row r="1417">
          <cell r="B1417">
            <v>9262912</v>
          </cell>
          <cell r="C1417" t="str">
            <v>UNDINE</v>
          </cell>
        </row>
        <row r="1418">
          <cell r="B1418">
            <v>9263174</v>
          </cell>
          <cell r="C1418" t="str">
            <v>MOUNT MCKINNEY</v>
          </cell>
        </row>
        <row r="1419">
          <cell r="B1419">
            <v>9263198</v>
          </cell>
          <cell r="C1419" t="str">
            <v>MOUNT ROBSON</v>
          </cell>
        </row>
        <row r="1420">
          <cell r="B1420">
            <v>9263203</v>
          </cell>
          <cell r="C1420" t="str">
            <v>MOUNT ADAMELLO</v>
          </cell>
        </row>
        <row r="1421">
          <cell r="B1421">
            <v>9263693</v>
          </cell>
          <cell r="C1421" t="str">
            <v>TORM CAMILLA</v>
          </cell>
        </row>
        <row r="1422">
          <cell r="B1422">
            <v>9263708</v>
          </cell>
          <cell r="C1422" t="str">
            <v>TORM CARINA</v>
          </cell>
        </row>
        <row r="1423">
          <cell r="B1423">
            <v>9263916</v>
          </cell>
          <cell r="C1423" t="str">
            <v>BAIZO</v>
          </cell>
        </row>
        <row r="1424">
          <cell r="B1424">
            <v>9263916</v>
          </cell>
          <cell r="C1424" t="str">
            <v>KIBAZ</v>
          </cell>
        </row>
        <row r="1425">
          <cell r="B1425">
            <v>9264271</v>
          </cell>
          <cell r="C1425" t="str">
            <v>CAPE BRADLEY</v>
          </cell>
        </row>
        <row r="1426">
          <cell r="B1426">
            <v>9264283</v>
          </cell>
          <cell r="C1426" t="str">
            <v>CAPE BACTON</v>
          </cell>
        </row>
        <row r="1427">
          <cell r="B1427">
            <v>9265689</v>
          </cell>
          <cell r="C1427" t="str">
            <v>BITU EXPRESS</v>
          </cell>
        </row>
        <row r="1428">
          <cell r="B1428">
            <v>9265861</v>
          </cell>
          <cell r="C1428" t="str">
            <v>OVERSEAS ALCESMAR</v>
          </cell>
        </row>
        <row r="1429">
          <cell r="B1429">
            <v>9265873</v>
          </cell>
          <cell r="C1429" t="str">
            <v>SEAWAYS ALCMAR</v>
          </cell>
        </row>
        <row r="1430">
          <cell r="B1430">
            <v>9265873</v>
          </cell>
          <cell r="C1430" t="str">
            <v>OVERSEAS ALCMAR</v>
          </cell>
        </row>
        <row r="1431">
          <cell r="B1431">
            <v>9266762</v>
          </cell>
          <cell r="C1431" t="str">
            <v>FORMOSA FALCON</v>
          </cell>
        </row>
        <row r="1432">
          <cell r="B1432">
            <v>9267027</v>
          </cell>
          <cell r="C1432" t="str">
            <v>KING EMERALD</v>
          </cell>
        </row>
        <row r="1433">
          <cell r="B1433">
            <v>9267027</v>
          </cell>
          <cell r="C1433" t="str">
            <v>MERIOM BREEZE</v>
          </cell>
        </row>
        <row r="1434">
          <cell r="B1434">
            <v>9267132</v>
          </cell>
          <cell r="C1434" t="str">
            <v>FOTINI LADY</v>
          </cell>
        </row>
        <row r="1435">
          <cell r="B1435">
            <v>9268241</v>
          </cell>
          <cell r="C1435" t="str">
            <v>WILLY</v>
          </cell>
        </row>
        <row r="1436">
          <cell r="B1436">
            <v>9269245</v>
          </cell>
          <cell r="C1436" t="str">
            <v>BW CLYDE</v>
          </cell>
        </row>
        <row r="1437">
          <cell r="B1437">
            <v>9269257</v>
          </cell>
          <cell r="C1437" t="str">
            <v>BW LARA</v>
          </cell>
        </row>
        <row r="1438">
          <cell r="B1438">
            <v>9269257</v>
          </cell>
          <cell r="C1438" t="str">
            <v>FORTUNE</v>
          </cell>
        </row>
        <row r="1439">
          <cell r="B1439">
            <v>9270749</v>
          </cell>
          <cell r="C1439" t="str">
            <v>JAG PRABHA</v>
          </cell>
        </row>
        <row r="1440">
          <cell r="B1440">
            <v>9271236</v>
          </cell>
          <cell r="C1440" t="str">
            <v>ELUX LUCIS</v>
          </cell>
        </row>
        <row r="1441">
          <cell r="B1441">
            <v>9271834</v>
          </cell>
          <cell r="C1441" t="str">
            <v>OVERSEAS ANTIGMAR</v>
          </cell>
        </row>
        <row r="1442">
          <cell r="B1442">
            <v>9271951</v>
          </cell>
          <cell r="C1442" t="str">
            <v>ARDMORE SEAMASTER</v>
          </cell>
        </row>
        <row r="1443">
          <cell r="B1443">
            <v>9272199</v>
          </cell>
          <cell r="C1443" t="str">
            <v>STENA CONTEST</v>
          </cell>
        </row>
        <row r="1444">
          <cell r="B1444">
            <v>9272204</v>
          </cell>
          <cell r="C1444" t="str">
            <v>CONCEPT</v>
          </cell>
        </row>
        <row r="1445">
          <cell r="B1445">
            <v>9272395</v>
          </cell>
          <cell r="C1445" t="str">
            <v>UACC SOUND</v>
          </cell>
        </row>
        <row r="1446">
          <cell r="B1446">
            <v>9272931</v>
          </cell>
          <cell r="C1446" t="str">
            <v>HIGH ENDEAVOUR</v>
          </cell>
        </row>
        <row r="1447">
          <cell r="B1447">
            <v>9273088</v>
          </cell>
          <cell r="C1447" t="str">
            <v>OKYROE</v>
          </cell>
        </row>
        <row r="1448">
          <cell r="B1448">
            <v>9273351</v>
          </cell>
          <cell r="C1448" t="str">
            <v>ETERNAL SUNSHINE</v>
          </cell>
        </row>
        <row r="1449">
          <cell r="B1449">
            <v>9273351</v>
          </cell>
          <cell r="C1449" t="str">
            <v>PIONEER SUNSHINE</v>
          </cell>
        </row>
        <row r="1450">
          <cell r="B1450">
            <v>9273636</v>
          </cell>
          <cell r="C1450" t="str">
            <v>OVERSEAS ATALMAR</v>
          </cell>
        </row>
        <row r="1451">
          <cell r="B1451">
            <v>9273650</v>
          </cell>
          <cell r="C1451" t="str">
            <v>ENDEAVOUR</v>
          </cell>
        </row>
        <row r="1452">
          <cell r="B1452">
            <v>9274628</v>
          </cell>
          <cell r="C1452" t="str">
            <v>BRO ERIN</v>
          </cell>
        </row>
        <row r="1453">
          <cell r="B1453">
            <v>9274628</v>
          </cell>
          <cell r="C1453" t="str">
            <v>MAERSK ERIN</v>
          </cell>
        </row>
        <row r="1454">
          <cell r="B1454">
            <v>9274630</v>
          </cell>
          <cell r="C1454" t="str">
            <v>BRO EDGAR</v>
          </cell>
        </row>
        <row r="1455">
          <cell r="B1455">
            <v>9274630</v>
          </cell>
          <cell r="C1455" t="str">
            <v>MAERSK EDGAR</v>
          </cell>
        </row>
        <row r="1456">
          <cell r="B1456">
            <v>9274642</v>
          </cell>
          <cell r="C1456" t="str">
            <v>MAERSK ETIENNE</v>
          </cell>
        </row>
        <row r="1457">
          <cell r="B1457">
            <v>9274654</v>
          </cell>
          <cell r="C1457" t="str">
            <v>BRO EDWARD</v>
          </cell>
        </row>
        <row r="1458">
          <cell r="B1458">
            <v>9274654</v>
          </cell>
          <cell r="C1458" t="str">
            <v>MAERSK EDWARD</v>
          </cell>
        </row>
        <row r="1459">
          <cell r="B1459">
            <v>9274666</v>
          </cell>
          <cell r="C1459" t="str">
            <v>FUREVIK</v>
          </cell>
        </row>
        <row r="1460">
          <cell r="B1460">
            <v>9274678</v>
          </cell>
          <cell r="C1460" t="str">
            <v>MAERSK ELLIOT</v>
          </cell>
        </row>
        <row r="1461">
          <cell r="B1461">
            <v>9275763</v>
          </cell>
          <cell r="C1461" t="str">
            <v>FREIGHT MARGIE</v>
          </cell>
        </row>
        <row r="1462">
          <cell r="B1462">
            <v>9276004</v>
          </cell>
          <cell r="C1462" t="str">
            <v>CAPE BAULD</v>
          </cell>
        </row>
        <row r="1463">
          <cell r="B1463">
            <v>9276004</v>
          </cell>
          <cell r="C1463" t="str">
            <v>MARE CARIBBEAN</v>
          </cell>
        </row>
        <row r="1464">
          <cell r="B1464">
            <v>9277723</v>
          </cell>
          <cell r="C1464" t="str">
            <v>TORM ESTRID</v>
          </cell>
        </row>
        <row r="1465">
          <cell r="B1465">
            <v>9277735</v>
          </cell>
          <cell r="C1465" t="str">
            <v>ANNA VICTORIA</v>
          </cell>
        </row>
        <row r="1466">
          <cell r="B1466">
            <v>9277747</v>
          </cell>
          <cell r="C1466" t="str">
            <v>VENUS R</v>
          </cell>
        </row>
        <row r="1467">
          <cell r="B1467">
            <v>9277759</v>
          </cell>
          <cell r="C1467" t="str">
            <v>N.MARS</v>
          </cell>
        </row>
        <row r="1468">
          <cell r="B1468">
            <v>9277759</v>
          </cell>
          <cell r="C1468" t="str">
            <v>N MARS</v>
          </cell>
        </row>
        <row r="1469">
          <cell r="B1469">
            <v>9277761</v>
          </cell>
          <cell r="C1469" t="str">
            <v>MERKUR O</v>
          </cell>
        </row>
        <row r="1470">
          <cell r="B1470">
            <v>9277761</v>
          </cell>
          <cell r="C1470" t="str">
            <v>NORDMERKUR</v>
          </cell>
        </row>
        <row r="1471">
          <cell r="B1471">
            <v>9277785</v>
          </cell>
          <cell r="C1471" t="str">
            <v>TORM EMILIE</v>
          </cell>
        </row>
        <row r="1472">
          <cell r="B1472">
            <v>9277797</v>
          </cell>
          <cell r="C1472" t="str">
            <v>TORM ISMINI</v>
          </cell>
        </row>
        <row r="1473">
          <cell r="B1473">
            <v>9278064</v>
          </cell>
          <cell r="C1473" t="str">
            <v>ENERGY PROTECTOR</v>
          </cell>
        </row>
        <row r="1474">
          <cell r="B1474">
            <v>9278492</v>
          </cell>
          <cell r="C1474" t="str">
            <v>JUTUL</v>
          </cell>
        </row>
        <row r="1475">
          <cell r="B1475">
            <v>9278507</v>
          </cell>
          <cell r="C1475" t="str">
            <v>STAVANGER BREEZE</v>
          </cell>
        </row>
        <row r="1476">
          <cell r="B1476">
            <v>9278519</v>
          </cell>
          <cell r="C1476" t="str">
            <v>FREJA ATLANTIC</v>
          </cell>
        </row>
        <row r="1477">
          <cell r="B1477">
            <v>9278686</v>
          </cell>
          <cell r="C1477" t="str">
            <v>E. PIONEER</v>
          </cell>
        </row>
        <row r="1478">
          <cell r="B1478">
            <v>9278686</v>
          </cell>
          <cell r="C1478" t="str">
            <v>LYRA PIONEER</v>
          </cell>
        </row>
        <row r="1479">
          <cell r="B1479">
            <v>9279719</v>
          </cell>
          <cell r="C1479" t="str">
            <v>AVONDEN</v>
          </cell>
        </row>
        <row r="1480">
          <cell r="B1480">
            <v>9279719</v>
          </cell>
          <cell r="C1480" t="str">
            <v>KUDU</v>
          </cell>
        </row>
        <row r="1481">
          <cell r="B1481">
            <v>9279719</v>
          </cell>
          <cell r="C1481" t="str">
            <v>SEA HELIOS</v>
          </cell>
        </row>
        <row r="1482">
          <cell r="B1482">
            <v>9279721</v>
          </cell>
          <cell r="C1482" t="str">
            <v>HIGH TRUST</v>
          </cell>
        </row>
        <row r="1483">
          <cell r="B1483">
            <v>9279757</v>
          </cell>
          <cell r="C1483" t="str">
            <v>RUBY EXPRESS</v>
          </cell>
        </row>
        <row r="1484">
          <cell r="B1484">
            <v>9280586</v>
          </cell>
          <cell r="C1484" t="str">
            <v>ABRAM SCHULTE</v>
          </cell>
        </row>
        <row r="1485">
          <cell r="B1485">
            <v>9281920</v>
          </cell>
          <cell r="C1485" t="str">
            <v>ENERGY PIONEER</v>
          </cell>
        </row>
        <row r="1486">
          <cell r="B1486">
            <v>9281920</v>
          </cell>
          <cell r="C1486" t="str">
            <v>LINCOLN</v>
          </cell>
        </row>
        <row r="1487">
          <cell r="B1487">
            <v>9282510</v>
          </cell>
          <cell r="C1487" t="str">
            <v>ELIXIR</v>
          </cell>
        </row>
        <row r="1488">
          <cell r="B1488">
            <v>9282522</v>
          </cell>
          <cell r="C1488" t="str">
            <v>HIGH POWER</v>
          </cell>
        </row>
        <row r="1489">
          <cell r="B1489">
            <v>9282558</v>
          </cell>
          <cell r="C1489" t="str">
            <v>HIGH PRIORITY</v>
          </cell>
        </row>
        <row r="1490">
          <cell r="B1490">
            <v>9283679</v>
          </cell>
          <cell r="C1490" t="str">
            <v>RES COGITANS</v>
          </cell>
        </row>
        <row r="1491">
          <cell r="B1491">
            <v>9283722</v>
          </cell>
          <cell r="C1491" t="str">
            <v>SPIRIT</v>
          </cell>
        </row>
        <row r="1492">
          <cell r="B1492">
            <v>9283734</v>
          </cell>
          <cell r="C1492" t="str">
            <v>TULA</v>
          </cell>
        </row>
        <row r="1493">
          <cell r="B1493">
            <v>9284726</v>
          </cell>
          <cell r="C1493" t="str">
            <v>SHANDONG WEIHE</v>
          </cell>
        </row>
        <row r="1494">
          <cell r="B1494">
            <v>9284726</v>
          </cell>
          <cell r="C1494" t="str">
            <v>STAVANGER EAGLE</v>
          </cell>
        </row>
        <row r="1495">
          <cell r="B1495">
            <v>9284817</v>
          </cell>
          <cell r="C1495" t="str">
            <v>ORIENTAL EMERALD</v>
          </cell>
        </row>
        <row r="1496">
          <cell r="B1496">
            <v>9285706</v>
          </cell>
          <cell r="C1496" t="str">
            <v>BRITISH TENACITY</v>
          </cell>
        </row>
        <row r="1497">
          <cell r="B1497">
            <v>9285847</v>
          </cell>
          <cell r="C1497" t="str">
            <v>TORINIA</v>
          </cell>
        </row>
        <row r="1498">
          <cell r="B1498">
            <v>9286061</v>
          </cell>
          <cell r="C1498" t="str">
            <v>OLIPHANT</v>
          </cell>
        </row>
        <row r="1499">
          <cell r="B1499">
            <v>9286073</v>
          </cell>
          <cell r="C1499" t="str">
            <v>ADVENTURE</v>
          </cell>
        </row>
        <row r="1500">
          <cell r="B1500">
            <v>9288021</v>
          </cell>
          <cell r="C1500" t="str">
            <v>TORM HELVIG</v>
          </cell>
        </row>
        <row r="1501">
          <cell r="B1501">
            <v>9288289</v>
          </cell>
          <cell r="C1501" t="str">
            <v>HIGH HARMONY</v>
          </cell>
        </row>
        <row r="1502">
          <cell r="B1502">
            <v>9288758</v>
          </cell>
          <cell r="C1502" t="str">
            <v>BRITISH INTEGRITY</v>
          </cell>
        </row>
        <row r="1503">
          <cell r="B1503">
            <v>9288796</v>
          </cell>
          <cell r="C1503" t="str">
            <v>LUCKY LADY</v>
          </cell>
        </row>
        <row r="1504">
          <cell r="B1504">
            <v>9288849</v>
          </cell>
          <cell r="C1504" t="str">
            <v>BRITISH TRANQUILITY</v>
          </cell>
        </row>
        <row r="1505">
          <cell r="B1505">
            <v>9288928</v>
          </cell>
          <cell r="C1505" t="str">
            <v>CAPE BEALE</v>
          </cell>
        </row>
        <row r="1506">
          <cell r="B1506">
            <v>9289518</v>
          </cell>
          <cell r="C1506" t="str">
            <v>AJAX</v>
          </cell>
        </row>
        <row r="1507">
          <cell r="B1507">
            <v>9289532</v>
          </cell>
          <cell r="C1507" t="str">
            <v>APOLLON</v>
          </cell>
        </row>
        <row r="1508">
          <cell r="B1508">
            <v>9289752</v>
          </cell>
          <cell r="C1508" t="str">
            <v>RIVER SHINER</v>
          </cell>
        </row>
        <row r="1509">
          <cell r="B1509">
            <v>9289776</v>
          </cell>
          <cell r="C1509" t="str">
            <v>EMERALD SHINER</v>
          </cell>
        </row>
        <row r="1510">
          <cell r="B1510">
            <v>9289788</v>
          </cell>
          <cell r="C1510" t="str">
            <v>ADVANCE II</v>
          </cell>
        </row>
        <row r="1511">
          <cell r="B1511">
            <v>9290579</v>
          </cell>
          <cell r="C1511" t="str">
            <v>TORM RAGNHILD</v>
          </cell>
        </row>
        <row r="1512">
          <cell r="B1512">
            <v>9290608</v>
          </cell>
          <cell r="C1512" t="str">
            <v>EBONY POINT</v>
          </cell>
        </row>
        <row r="1513">
          <cell r="B1513">
            <v>9290646</v>
          </cell>
          <cell r="C1513" t="str">
            <v>TORM KANSAS</v>
          </cell>
        </row>
        <row r="1514">
          <cell r="B1514">
            <v>9290658</v>
          </cell>
          <cell r="C1514" t="str">
            <v>TORM REPUBLICAN</v>
          </cell>
        </row>
        <row r="1515">
          <cell r="B1515">
            <v>9290660</v>
          </cell>
          <cell r="C1515" t="str">
            <v>TORM PLATTE</v>
          </cell>
        </row>
        <row r="1516">
          <cell r="B1516">
            <v>9292034</v>
          </cell>
          <cell r="C1516" t="str">
            <v>TOWER BRIDGE</v>
          </cell>
        </row>
        <row r="1517">
          <cell r="B1517">
            <v>9292058</v>
          </cell>
          <cell r="C1517" t="str">
            <v>TEATRALNY BRIDGE</v>
          </cell>
        </row>
        <row r="1518">
          <cell r="B1518">
            <v>9292060</v>
          </cell>
          <cell r="C1518" t="str">
            <v>TAVRICHESKY BRIDGE</v>
          </cell>
        </row>
        <row r="1519">
          <cell r="B1519">
            <v>9292357</v>
          </cell>
          <cell r="C1519" t="str">
            <v>HIGH PROSPERITY</v>
          </cell>
        </row>
        <row r="1520">
          <cell r="B1520">
            <v>9292620</v>
          </cell>
          <cell r="C1520" t="str">
            <v>AFRODITE</v>
          </cell>
        </row>
        <row r="1521">
          <cell r="B1521">
            <v>9292967</v>
          </cell>
          <cell r="C1521" t="str">
            <v>ARIADNE</v>
          </cell>
        </row>
        <row r="1522">
          <cell r="B1522">
            <v>9293961</v>
          </cell>
          <cell r="C1522" t="str">
            <v>FUTURA</v>
          </cell>
        </row>
        <row r="1523">
          <cell r="B1523">
            <v>9294123</v>
          </cell>
          <cell r="C1523" t="str">
            <v>PRINCE I</v>
          </cell>
        </row>
        <row r="1524">
          <cell r="B1524">
            <v>9295086</v>
          </cell>
          <cell r="C1524" t="str">
            <v>TORM SOFIA</v>
          </cell>
        </row>
        <row r="1525">
          <cell r="B1525">
            <v>9295311</v>
          </cell>
          <cell r="C1525" t="str">
            <v>VALLE DI CORDOBA</v>
          </cell>
        </row>
        <row r="1526">
          <cell r="B1526">
            <v>9295323</v>
          </cell>
          <cell r="C1526" t="str">
            <v>TORM SAONE</v>
          </cell>
        </row>
        <row r="1527">
          <cell r="B1527">
            <v>9296119</v>
          </cell>
          <cell r="C1527" t="str">
            <v>CAPE BEIRA</v>
          </cell>
        </row>
        <row r="1528">
          <cell r="B1528">
            <v>9296585</v>
          </cell>
          <cell r="C1528" t="str">
            <v>HIGH CONSENSUS</v>
          </cell>
        </row>
        <row r="1529">
          <cell r="B1529">
            <v>9298181</v>
          </cell>
          <cell r="C1529" t="str">
            <v>SEYCHELLES PROGRESS</v>
          </cell>
        </row>
        <row r="1530">
          <cell r="B1530">
            <v>9298296</v>
          </cell>
          <cell r="C1530" t="str">
            <v>NEW CHAMPION</v>
          </cell>
        </row>
        <row r="1531">
          <cell r="B1531">
            <v>9298492</v>
          </cell>
          <cell r="C1531" t="str">
            <v>NORTHERN OCEAN</v>
          </cell>
        </row>
        <row r="1532">
          <cell r="B1532">
            <v>9298818</v>
          </cell>
          <cell r="C1532" t="str">
            <v>MAERSK RADIANT</v>
          </cell>
        </row>
        <row r="1533">
          <cell r="B1533">
            <v>9299135</v>
          </cell>
          <cell r="C1533" t="str">
            <v>STENA PROVENCE</v>
          </cell>
        </row>
        <row r="1534">
          <cell r="B1534">
            <v>9299159</v>
          </cell>
          <cell r="C1534" t="str">
            <v>STENA PERFORMANCE</v>
          </cell>
        </row>
        <row r="1535">
          <cell r="B1535">
            <v>9299343</v>
          </cell>
          <cell r="C1535" t="str">
            <v>TORM MARGRETHE</v>
          </cell>
        </row>
        <row r="1536">
          <cell r="B1536">
            <v>9299355</v>
          </cell>
          <cell r="C1536" t="str">
            <v>TORM MARIE</v>
          </cell>
        </row>
        <row r="1537">
          <cell r="B1537">
            <v>9299410</v>
          </cell>
          <cell r="C1537" t="str">
            <v>MERIOM WAVE</v>
          </cell>
        </row>
        <row r="1538">
          <cell r="B1538">
            <v>9299422</v>
          </cell>
          <cell r="C1538" t="str">
            <v>MAERSK BERING</v>
          </cell>
        </row>
        <row r="1539">
          <cell r="B1539">
            <v>9299862</v>
          </cell>
          <cell r="C1539" t="str">
            <v>BALTIC ADVANCE</v>
          </cell>
        </row>
        <row r="1540">
          <cell r="B1540">
            <v>9301287</v>
          </cell>
          <cell r="C1540" t="str">
            <v>HISTRIA PERLA</v>
          </cell>
        </row>
        <row r="1541">
          <cell r="B1541">
            <v>9301299</v>
          </cell>
          <cell r="C1541" t="str">
            <v>HISTRIA CORAL</v>
          </cell>
        </row>
        <row r="1542">
          <cell r="B1542">
            <v>9301885</v>
          </cell>
          <cell r="C1542" t="str">
            <v>MARIA M</v>
          </cell>
        </row>
        <row r="1543">
          <cell r="B1543">
            <v>9301897</v>
          </cell>
          <cell r="C1543" t="str">
            <v>MARVEA</v>
          </cell>
        </row>
        <row r="1544">
          <cell r="B1544">
            <v>9301902</v>
          </cell>
          <cell r="C1544" t="str">
            <v>FALCON NOSTOS</v>
          </cell>
        </row>
        <row r="1545">
          <cell r="B1545">
            <v>9301914</v>
          </cell>
          <cell r="C1545" t="str">
            <v>TORM LOKE</v>
          </cell>
        </row>
        <row r="1546">
          <cell r="B1546">
            <v>9302671</v>
          </cell>
          <cell r="C1546" t="str">
            <v>CAPE BRASILIA</v>
          </cell>
        </row>
        <row r="1547">
          <cell r="B1547">
            <v>9302683</v>
          </cell>
          <cell r="C1547" t="str">
            <v>CAPE BILBAO</v>
          </cell>
        </row>
        <row r="1548">
          <cell r="B1548">
            <v>9304588</v>
          </cell>
          <cell r="C1548" t="str">
            <v>NJORD THYRA</v>
          </cell>
        </row>
        <row r="1549">
          <cell r="B1549">
            <v>9304588</v>
          </cell>
          <cell r="C1549" t="str">
            <v>ST MICHAELIS</v>
          </cell>
        </row>
        <row r="1550">
          <cell r="B1550">
            <v>9304588</v>
          </cell>
          <cell r="C1550" t="str">
            <v>TORM RESILIENCE</v>
          </cell>
        </row>
        <row r="1551">
          <cell r="B1551">
            <v>9304590</v>
          </cell>
          <cell r="C1551" t="str">
            <v>TORM ERIC</v>
          </cell>
        </row>
        <row r="1552">
          <cell r="B1552">
            <v>9305180</v>
          </cell>
          <cell r="C1552" t="str">
            <v>MAERSK NEWPORT</v>
          </cell>
        </row>
        <row r="1553">
          <cell r="B1553">
            <v>9306457</v>
          </cell>
          <cell r="C1553" t="str">
            <v>NEVESKA LADY</v>
          </cell>
        </row>
        <row r="1554">
          <cell r="B1554">
            <v>9306627</v>
          </cell>
          <cell r="C1554" t="str">
            <v>LR ALDEBARAN</v>
          </cell>
        </row>
        <row r="1555">
          <cell r="B1555">
            <v>9306665</v>
          </cell>
          <cell r="C1555" t="str">
            <v>OCEAN SPIRIT</v>
          </cell>
        </row>
        <row r="1556">
          <cell r="B1556">
            <v>9306940</v>
          </cell>
          <cell r="C1556" t="str">
            <v>ROSA MAERSK</v>
          </cell>
        </row>
        <row r="1557">
          <cell r="B1557">
            <v>9307085</v>
          </cell>
          <cell r="C1557" t="str">
            <v>UNITED AMBASSADOR</v>
          </cell>
        </row>
        <row r="1558">
          <cell r="B1558">
            <v>9307815</v>
          </cell>
          <cell r="C1558" t="str">
            <v>ARCTIC BRIDGE</v>
          </cell>
        </row>
        <row r="1559">
          <cell r="B1559">
            <v>9307827</v>
          </cell>
          <cell r="C1559" t="str">
            <v>MINERVA VIRGO</v>
          </cell>
        </row>
        <row r="1560">
          <cell r="B1560">
            <v>9307944</v>
          </cell>
          <cell r="C1560" t="str">
            <v>HERMIONE</v>
          </cell>
        </row>
        <row r="1561">
          <cell r="B1561">
            <v>9307994</v>
          </cell>
          <cell r="C1561" t="str">
            <v>IVER EXAMPLE</v>
          </cell>
        </row>
        <row r="1562">
          <cell r="B1562">
            <v>9308223</v>
          </cell>
          <cell r="C1562" t="str">
            <v>HELEN M</v>
          </cell>
        </row>
        <row r="1563">
          <cell r="B1563">
            <v>9308223</v>
          </cell>
          <cell r="C1563" t="str">
            <v>SIGNAL MAYA</v>
          </cell>
        </row>
        <row r="1564">
          <cell r="B1564">
            <v>9308778</v>
          </cell>
          <cell r="C1564" t="str">
            <v>SHIMANAMI SUNSHINE</v>
          </cell>
        </row>
        <row r="1565">
          <cell r="B1565">
            <v>9309576</v>
          </cell>
          <cell r="C1565" t="str">
            <v>NS SILVER</v>
          </cell>
        </row>
        <row r="1566">
          <cell r="B1566">
            <v>9309588</v>
          </cell>
          <cell r="C1566" t="str">
            <v>NS STELLA</v>
          </cell>
        </row>
        <row r="1567">
          <cell r="B1567">
            <v>9309980</v>
          </cell>
          <cell r="C1567" t="str">
            <v>NORD BELL</v>
          </cell>
        </row>
        <row r="1568">
          <cell r="B1568">
            <v>9310161</v>
          </cell>
          <cell r="C1568" t="str">
            <v>ARDMORE SEAFARER</v>
          </cell>
        </row>
        <row r="1569">
          <cell r="B1569">
            <v>9310680</v>
          </cell>
          <cell r="C1569" t="str">
            <v>BRIGHT PACIFIC</v>
          </cell>
        </row>
        <row r="1570">
          <cell r="B1570">
            <v>9310692</v>
          </cell>
          <cell r="C1570" t="str">
            <v>JAG POOJA</v>
          </cell>
        </row>
        <row r="1571">
          <cell r="B1571">
            <v>9310692</v>
          </cell>
          <cell r="C1571" t="str">
            <v>CHALLENGE PROSPECT</v>
          </cell>
        </row>
        <row r="1572">
          <cell r="B1572">
            <v>9310812</v>
          </cell>
          <cell r="C1572" t="str">
            <v>HIGH GLOW</v>
          </cell>
        </row>
        <row r="1573">
          <cell r="B1573">
            <v>9311000</v>
          </cell>
          <cell r="C1573" t="str">
            <v>STAR EXPRESS</v>
          </cell>
        </row>
        <row r="1574">
          <cell r="B1574">
            <v>9311036</v>
          </cell>
          <cell r="C1574" t="str">
            <v>FREJA HAFNIA</v>
          </cell>
        </row>
        <row r="1575">
          <cell r="B1575">
            <v>9311036</v>
          </cell>
          <cell r="C1575" t="str">
            <v>FREJA NORDICA</v>
          </cell>
        </row>
        <row r="1576">
          <cell r="B1576">
            <v>9311048</v>
          </cell>
          <cell r="C1576" t="str">
            <v>CITRUS EXPRESS</v>
          </cell>
        </row>
        <row r="1577">
          <cell r="B1577">
            <v>9311713</v>
          </cell>
          <cell r="C1577" t="str">
            <v>FSL HAMBURG</v>
          </cell>
        </row>
        <row r="1578">
          <cell r="B1578">
            <v>9311725</v>
          </cell>
          <cell r="C1578" t="str">
            <v>FSL SINGAPORE</v>
          </cell>
        </row>
        <row r="1579">
          <cell r="B1579">
            <v>9312872</v>
          </cell>
          <cell r="C1579" t="str">
            <v>ALMI SPIRIT</v>
          </cell>
        </row>
        <row r="1580">
          <cell r="B1580">
            <v>9312913</v>
          </cell>
          <cell r="C1580" t="str">
            <v>ATLANTAS II</v>
          </cell>
        </row>
        <row r="1581">
          <cell r="B1581">
            <v>9313474</v>
          </cell>
          <cell r="C1581" t="str">
            <v>ST MARIEN</v>
          </cell>
        </row>
        <row r="1582">
          <cell r="B1582">
            <v>9314181</v>
          </cell>
          <cell r="C1582" t="str">
            <v>BROOK TROUT</v>
          </cell>
        </row>
        <row r="1583">
          <cell r="B1583">
            <v>9314181</v>
          </cell>
          <cell r="C1583" t="str">
            <v>HORIZON DIMITRA</v>
          </cell>
        </row>
        <row r="1584">
          <cell r="B1584">
            <v>9314193</v>
          </cell>
          <cell r="C1584" t="str">
            <v>LAKE TROUT</v>
          </cell>
        </row>
        <row r="1585">
          <cell r="B1585">
            <v>9314193</v>
          </cell>
          <cell r="C1585" t="str">
            <v>HORISON DIANA</v>
          </cell>
        </row>
        <row r="1586">
          <cell r="B1586">
            <v>9314868</v>
          </cell>
          <cell r="C1586" t="str">
            <v>KAZDANGA</v>
          </cell>
        </row>
        <row r="1587">
          <cell r="B1587">
            <v>9314882</v>
          </cell>
          <cell r="C1587" t="str">
            <v>AMPHITRITE</v>
          </cell>
        </row>
        <row r="1588">
          <cell r="B1588">
            <v>9314909</v>
          </cell>
          <cell r="C1588" t="str">
            <v>PYXIS DELTA</v>
          </cell>
        </row>
        <row r="1589">
          <cell r="B1589">
            <v>9314911</v>
          </cell>
          <cell r="C1589" t="str">
            <v>MAERSK MEDITERRANEAN</v>
          </cell>
        </row>
        <row r="1590">
          <cell r="B1590">
            <v>9315056</v>
          </cell>
          <cell r="C1590" t="str">
            <v>MAERSK MARMARA</v>
          </cell>
        </row>
        <row r="1591">
          <cell r="B1591">
            <v>9315068</v>
          </cell>
          <cell r="C1591" t="str">
            <v>STAR OSPREY</v>
          </cell>
        </row>
        <row r="1592">
          <cell r="B1592">
            <v>9315721</v>
          </cell>
          <cell r="C1592" t="str">
            <v>JAG PRAKASH</v>
          </cell>
        </row>
        <row r="1593">
          <cell r="B1593">
            <v>9315745</v>
          </cell>
          <cell r="C1593" t="str">
            <v>AGISILAOS</v>
          </cell>
        </row>
        <row r="1594">
          <cell r="B1594">
            <v>9315757</v>
          </cell>
          <cell r="C1594" t="str">
            <v>ARIONAS</v>
          </cell>
        </row>
        <row r="1595">
          <cell r="B1595">
            <v>9315795</v>
          </cell>
          <cell r="C1595" t="str">
            <v>ANDROMEDA</v>
          </cell>
        </row>
        <row r="1596">
          <cell r="B1596">
            <v>9316593</v>
          </cell>
          <cell r="C1596" t="str">
            <v>KRONBORG</v>
          </cell>
        </row>
        <row r="1597">
          <cell r="B1597">
            <v>9316608</v>
          </cell>
          <cell r="C1597" t="str">
            <v>MAERSK ERIK</v>
          </cell>
        </row>
        <row r="1598">
          <cell r="B1598">
            <v>9316608</v>
          </cell>
          <cell r="C1598" t="str">
            <v>NORD FAST</v>
          </cell>
        </row>
        <row r="1599">
          <cell r="B1599">
            <v>9317078</v>
          </cell>
          <cell r="C1599" t="str">
            <v>HARUNA EXPRESS</v>
          </cell>
        </row>
        <row r="1600">
          <cell r="B1600">
            <v>9318022</v>
          </cell>
          <cell r="C1600" t="str">
            <v>NORTHERN LIGHT</v>
          </cell>
        </row>
        <row r="1601">
          <cell r="B1601">
            <v>9318034</v>
          </cell>
          <cell r="C1601" t="str">
            <v>ARCTIC BAY</v>
          </cell>
        </row>
        <row r="1602">
          <cell r="B1602">
            <v>9318333</v>
          </cell>
          <cell r="C1602" t="str">
            <v>TORM THAMES</v>
          </cell>
        </row>
        <row r="1603">
          <cell r="B1603">
            <v>9318541</v>
          </cell>
          <cell r="C1603" t="str">
            <v>NS STREAM</v>
          </cell>
        </row>
        <row r="1604">
          <cell r="B1604">
            <v>9319686</v>
          </cell>
          <cell r="C1604" t="str">
            <v>MAERSK PELICAN</v>
          </cell>
        </row>
        <row r="1605">
          <cell r="B1605">
            <v>9321160</v>
          </cell>
          <cell r="C1605" t="str">
            <v>ADVANCE VICTORIA</v>
          </cell>
        </row>
        <row r="1606">
          <cell r="B1606">
            <v>9321184</v>
          </cell>
          <cell r="C1606" t="str">
            <v>FLAGSHIP LOTUS</v>
          </cell>
        </row>
        <row r="1607">
          <cell r="B1607">
            <v>9321196</v>
          </cell>
          <cell r="C1607" t="str">
            <v>FORTUNE VICTORIA</v>
          </cell>
        </row>
        <row r="1608">
          <cell r="B1608">
            <v>9321201</v>
          </cell>
          <cell r="C1608" t="str">
            <v>GRACE VICTORIA</v>
          </cell>
        </row>
        <row r="1609">
          <cell r="B1609">
            <v>9321938</v>
          </cell>
          <cell r="C1609" t="str">
            <v>STAR EAGLE</v>
          </cell>
        </row>
        <row r="1610">
          <cell r="B1610">
            <v>9321940</v>
          </cell>
          <cell r="C1610" t="str">
            <v>STAR KESTREL</v>
          </cell>
        </row>
        <row r="1611">
          <cell r="B1611">
            <v>9321940</v>
          </cell>
          <cell r="C1611" t="str">
            <v>NORD SOUND</v>
          </cell>
        </row>
        <row r="1612">
          <cell r="B1612">
            <v>9322695</v>
          </cell>
          <cell r="C1612" t="str">
            <v>NYBORG MAERSK</v>
          </cell>
        </row>
        <row r="1613">
          <cell r="B1613">
            <v>9322944</v>
          </cell>
          <cell r="C1613" t="str">
            <v>METEORA</v>
          </cell>
        </row>
        <row r="1614">
          <cell r="B1614">
            <v>9322956</v>
          </cell>
          <cell r="C1614" t="str">
            <v>NS PRIDE</v>
          </cell>
        </row>
        <row r="1615">
          <cell r="B1615">
            <v>9322968</v>
          </cell>
          <cell r="C1615" t="str">
            <v>NS POWER</v>
          </cell>
        </row>
        <row r="1616">
          <cell r="B1616">
            <v>9323314</v>
          </cell>
          <cell r="C1616" t="str">
            <v>ANCE</v>
          </cell>
        </row>
        <row r="1617">
          <cell r="B1617">
            <v>9323326</v>
          </cell>
          <cell r="C1617" t="str">
            <v>JURKALNE</v>
          </cell>
        </row>
        <row r="1618">
          <cell r="B1618">
            <v>9323338</v>
          </cell>
          <cell r="C1618" t="str">
            <v>PUZE</v>
          </cell>
        </row>
        <row r="1619">
          <cell r="B1619">
            <v>9323340</v>
          </cell>
          <cell r="C1619" t="str">
            <v>TARGALE</v>
          </cell>
        </row>
        <row r="1620">
          <cell r="B1620">
            <v>9323352</v>
          </cell>
          <cell r="C1620" t="str">
            <v>UGALE</v>
          </cell>
        </row>
        <row r="1621">
          <cell r="B1621">
            <v>9323364</v>
          </cell>
          <cell r="C1621" t="str">
            <v>USMA</v>
          </cell>
        </row>
        <row r="1622">
          <cell r="B1622">
            <v>9323388</v>
          </cell>
          <cell r="C1622" t="str">
            <v>UZAVA</v>
          </cell>
        </row>
        <row r="1623">
          <cell r="B1623">
            <v>9323390</v>
          </cell>
          <cell r="C1623" t="str">
            <v>SALACGRIVA</v>
          </cell>
        </row>
        <row r="1624">
          <cell r="B1624">
            <v>9323405</v>
          </cell>
          <cell r="C1624" t="str">
            <v>AINAZI</v>
          </cell>
        </row>
        <row r="1625">
          <cell r="B1625">
            <v>9323560</v>
          </cell>
          <cell r="C1625" t="str">
            <v>GANDHI</v>
          </cell>
        </row>
        <row r="1626">
          <cell r="B1626">
            <v>9324291</v>
          </cell>
          <cell r="C1626" t="str">
            <v>BW COLUMBIA</v>
          </cell>
        </row>
        <row r="1627">
          <cell r="B1627">
            <v>9324318</v>
          </cell>
          <cell r="C1627" t="str">
            <v>BW LENA</v>
          </cell>
        </row>
        <row r="1628">
          <cell r="B1628">
            <v>9324320</v>
          </cell>
          <cell r="C1628" t="str">
            <v>BW ORINOCO</v>
          </cell>
        </row>
        <row r="1629">
          <cell r="B1629">
            <v>9324459</v>
          </cell>
          <cell r="C1629" t="str">
            <v>BUTTERFLY</v>
          </cell>
        </row>
        <row r="1630">
          <cell r="B1630">
            <v>9325324</v>
          </cell>
          <cell r="C1630" t="str">
            <v>HIGH PRESENCE</v>
          </cell>
        </row>
        <row r="1631">
          <cell r="B1631">
            <v>9325348</v>
          </cell>
          <cell r="C1631" t="str">
            <v>ORANGE EXPRESS</v>
          </cell>
        </row>
        <row r="1632">
          <cell r="B1632">
            <v>9325609</v>
          </cell>
          <cell r="C1632" t="str">
            <v>FREJA DANIA</v>
          </cell>
        </row>
        <row r="1633">
          <cell r="B1633">
            <v>9325611</v>
          </cell>
          <cell r="C1633" t="str">
            <v>FREJA SELANDIA</v>
          </cell>
        </row>
        <row r="1634">
          <cell r="B1634">
            <v>9325817</v>
          </cell>
          <cell r="C1634" t="str">
            <v>AMELIA PACIFIC</v>
          </cell>
        </row>
        <row r="1635">
          <cell r="B1635">
            <v>9325817</v>
          </cell>
          <cell r="C1635" t="str">
            <v>PACIFIC SOLARELLE</v>
          </cell>
        </row>
        <row r="1636">
          <cell r="B1636">
            <v>9325817</v>
          </cell>
          <cell r="C1636" t="str">
            <v>SALVIA EXPRESS</v>
          </cell>
        </row>
        <row r="1637">
          <cell r="B1637">
            <v>9325831</v>
          </cell>
          <cell r="C1637" t="str">
            <v>MINERVA PACFICA</v>
          </cell>
        </row>
        <row r="1638">
          <cell r="B1638">
            <v>9325831</v>
          </cell>
          <cell r="C1638" t="str">
            <v>MINERVA PACIFICA</v>
          </cell>
        </row>
        <row r="1639">
          <cell r="B1639">
            <v>9326500</v>
          </cell>
          <cell r="C1639" t="str">
            <v>MARE DI VENEZIA</v>
          </cell>
        </row>
        <row r="1640">
          <cell r="B1640">
            <v>9326512</v>
          </cell>
          <cell r="C1640" t="str">
            <v>MARE DI GENOVA</v>
          </cell>
        </row>
        <row r="1641">
          <cell r="B1641">
            <v>9326653</v>
          </cell>
          <cell r="C1641" t="str">
            <v>SEA PHANTOM</v>
          </cell>
        </row>
        <row r="1642">
          <cell r="B1642">
            <v>9326861</v>
          </cell>
          <cell r="C1642" t="str">
            <v>MARILEE</v>
          </cell>
        </row>
        <row r="1643">
          <cell r="B1643">
            <v>9326873</v>
          </cell>
          <cell r="C1643" t="str">
            <v>MARIBEL</v>
          </cell>
        </row>
        <row r="1644">
          <cell r="B1644">
            <v>9326885</v>
          </cell>
          <cell r="C1644" t="str">
            <v>MT MARI UGLAND</v>
          </cell>
        </row>
        <row r="1645">
          <cell r="B1645">
            <v>9326885</v>
          </cell>
          <cell r="C1645" t="str">
            <v>MARI UGLAND</v>
          </cell>
        </row>
        <row r="1646">
          <cell r="B1646">
            <v>9326897</v>
          </cell>
          <cell r="C1646" t="str">
            <v>MARIANN</v>
          </cell>
        </row>
        <row r="1647">
          <cell r="B1647">
            <v>9326902</v>
          </cell>
          <cell r="C1647" t="str">
            <v>SITEAM EXPLORER</v>
          </cell>
        </row>
        <row r="1648">
          <cell r="B1648">
            <v>9326938</v>
          </cell>
          <cell r="C1648" t="str">
            <v>SITEAM DISCOVERER</v>
          </cell>
        </row>
        <row r="1649">
          <cell r="B1649">
            <v>9327011</v>
          </cell>
          <cell r="C1649" t="str">
            <v>GINNY</v>
          </cell>
        </row>
        <row r="1650">
          <cell r="B1650">
            <v>9327023</v>
          </cell>
          <cell r="C1650" t="str">
            <v>PLOUTOS</v>
          </cell>
        </row>
        <row r="1651">
          <cell r="B1651">
            <v>9327035</v>
          </cell>
          <cell r="C1651" t="str">
            <v>ESTIA</v>
          </cell>
        </row>
        <row r="1652">
          <cell r="B1652">
            <v>9327384</v>
          </cell>
          <cell r="C1652" t="str">
            <v>BALTIC FORCE</v>
          </cell>
        </row>
        <row r="1653">
          <cell r="B1653">
            <v>9327413</v>
          </cell>
          <cell r="C1653" t="str">
            <v>ARISTIDIS</v>
          </cell>
        </row>
        <row r="1654">
          <cell r="B1654">
            <v>9327425</v>
          </cell>
          <cell r="C1654" t="str">
            <v>MORGANE</v>
          </cell>
        </row>
        <row r="1655">
          <cell r="B1655">
            <v>9327425</v>
          </cell>
          <cell r="C1655" t="str">
            <v>OMEGA PRINCESS</v>
          </cell>
        </row>
        <row r="1656">
          <cell r="B1656">
            <v>9327437</v>
          </cell>
          <cell r="C1656" t="str">
            <v>ALKIVIADIS</v>
          </cell>
        </row>
        <row r="1657">
          <cell r="B1657">
            <v>9327451</v>
          </cell>
          <cell r="C1657" t="str">
            <v>APOSTOLOS</v>
          </cell>
        </row>
        <row r="1658">
          <cell r="B1658">
            <v>9327463</v>
          </cell>
          <cell r="C1658" t="str">
            <v>ANEMOS I</v>
          </cell>
        </row>
        <row r="1659">
          <cell r="B1659">
            <v>9328132</v>
          </cell>
          <cell r="C1659" t="str">
            <v>GOTLAND CAROLINA</v>
          </cell>
        </row>
        <row r="1660">
          <cell r="B1660">
            <v>9328144</v>
          </cell>
          <cell r="C1660" t="str">
            <v>GOTLAND SOFIA</v>
          </cell>
        </row>
        <row r="1661">
          <cell r="B1661">
            <v>9328326</v>
          </cell>
          <cell r="C1661" t="str">
            <v>NEW RANGER</v>
          </cell>
        </row>
        <row r="1662">
          <cell r="B1662">
            <v>9329655</v>
          </cell>
          <cell r="C1662" t="str">
            <v>NS POINT</v>
          </cell>
        </row>
        <row r="1663">
          <cell r="B1663">
            <v>9329760</v>
          </cell>
          <cell r="C1663" t="str">
            <v>NORSTAR INTREPID</v>
          </cell>
        </row>
        <row r="1664">
          <cell r="B1664">
            <v>9330355</v>
          </cell>
          <cell r="C1664" t="str">
            <v>NEW YORK STAR</v>
          </cell>
        </row>
        <row r="1665">
          <cell r="B1665">
            <v>9332169</v>
          </cell>
          <cell r="C1665" t="str">
            <v>ATLANTIC CROWN</v>
          </cell>
        </row>
        <row r="1666">
          <cell r="B1666">
            <v>9332171</v>
          </cell>
          <cell r="C1666" t="str">
            <v>ATLANTIC DIANA</v>
          </cell>
        </row>
        <row r="1667">
          <cell r="B1667">
            <v>9332315</v>
          </cell>
          <cell r="C1667" t="str">
            <v>ATLANTIC GEMINI</v>
          </cell>
        </row>
        <row r="1668">
          <cell r="B1668">
            <v>9332638</v>
          </cell>
          <cell r="C1668" t="str">
            <v>ARCTIC FLOUNDER</v>
          </cell>
        </row>
        <row r="1669">
          <cell r="B1669">
            <v>9332640</v>
          </cell>
          <cell r="C1669" t="str">
            <v>HAFNIA ARCTIC</v>
          </cell>
        </row>
        <row r="1670">
          <cell r="B1670">
            <v>9333254</v>
          </cell>
          <cell r="C1670" t="str">
            <v>HIGH CENTURY</v>
          </cell>
        </row>
        <row r="1671">
          <cell r="B1671">
            <v>9333278</v>
          </cell>
          <cell r="C1671" t="str">
            <v>CHALLENGE PRELUDE</v>
          </cell>
        </row>
        <row r="1672">
          <cell r="B1672">
            <v>9334404</v>
          </cell>
          <cell r="C1672" t="str">
            <v>SUSANNE THERESA</v>
          </cell>
        </row>
        <row r="1673">
          <cell r="B1673">
            <v>9334569</v>
          </cell>
          <cell r="C1673" t="str">
            <v>STI HERITAGE</v>
          </cell>
        </row>
        <row r="1674">
          <cell r="B1674">
            <v>9334571</v>
          </cell>
          <cell r="C1674" t="str">
            <v>TWO MILLION WAYS</v>
          </cell>
        </row>
        <row r="1675">
          <cell r="B1675">
            <v>9334600</v>
          </cell>
          <cell r="C1675" t="str">
            <v>ABAI</v>
          </cell>
        </row>
        <row r="1676">
          <cell r="B1676">
            <v>9334789</v>
          </cell>
          <cell r="C1676" t="str">
            <v>JAG PANNA</v>
          </cell>
        </row>
        <row r="1677">
          <cell r="B1677">
            <v>9334789</v>
          </cell>
          <cell r="C1677" t="str">
            <v>STI HIGHLANDER</v>
          </cell>
        </row>
        <row r="1678">
          <cell r="B1678">
            <v>9335109</v>
          </cell>
          <cell r="C1678" t="str">
            <v>GULF ELAN</v>
          </cell>
        </row>
        <row r="1679">
          <cell r="B1679">
            <v>9335147</v>
          </cell>
          <cell r="C1679" t="str">
            <v>GULF MIST</v>
          </cell>
        </row>
        <row r="1680">
          <cell r="B1680">
            <v>9336490</v>
          </cell>
          <cell r="C1680" t="str">
            <v>HAFNIA EUROPE</v>
          </cell>
        </row>
        <row r="1681">
          <cell r="B1681">
            <v>9336505</v>
          </cell>
          <cell r="C1681" t="str">
            <v>HAFNIA AMERICA</v>
          </cell>
        </row>
        <row r="1682">
          <cell r="B1682">
            <v>9336505</v>
          </cell>
          <cell r="C1682" t="str">
            <v>SUMMIT AMERICA</v>
          </cell>
        </row>
        <row r="1683">
          <cell r="B1683">
            <v>9337315</v>
          </cell>
          <cell r="C1683" t="str">
            <v>FR8 ENDEAVOUR</v>
          </cell>
        </row>
        <row r="1684">
          <cell r="B1684">
            <v>9337327</v>
          </cell>
          <cell r="C1684" t="str">
            <v>NAVIG8 SPIRIT</v>
          </cell>
        </row>
        <row r="1685">
          <cell r="B1685">
            <v>9337327</v>
          </cell>
          <cell r="C1685" t="str">
            <v>FR8 SPIRIT</v>
          </cell>
        </row>
        <row r="1686">
          <cell r="B1686">
            <v>9337511</v>
          </cell>
          <cell r="C1686" t="str">
            <v>ATLANTIC GRACE</v>
          </cell>
        </row>
        <row r="1687">
          <cell r="B1687">
            <v>9337523</v>
          </cell>
          <cell r="C1687" t="str">
            <v>ATLANTIC STAR</v>
          </cell>
        </row>
        <row r="1688">
          <cell r="B1688">
            <v>9338735</v>
          </cell>
          <cell r="C1688" t="str">
            <v>OZDEN-S</v>
          </cell>
        </row>
        <row r="1689">
          <cell r="B1689">
            <v>9338814</v>
          </cell>
          <cell r="C1689" t="str">
            <v>NORD OBSERVER</v>
          </cell>
        </row>
        <row r="1690">
          <cell r="B1690">
            <v>9339636</v>
          </cell>
          <cell r="C1690" t="str">
            <v>HANDYTANKERS SPIRIT</v>
          </cell>
        </row>
        <row r="1691">
          <cell r="B1691">
            <v>9340104</v>
          </cell>
          <cell r="C1691" t="str">
            <v>NORDIC PIA</v>
          </cell>
        </row>
        <row r="1692">
          <cell r="B1692">
            <v>9340128</v>
          </cell>
          <cell r="C1692" t="str">
            <v>NORDIC HANNE</v>
          </cell>
        </row>
        <row r="1693">
          <cell r="B1693">
            <v>9340386</v>
          </cell>
          <cell r="C1693" t="str">
            <v>MOTIVATOR</v>
          </cell>
        </row>
        <row r="1694">
          <cell r="B1694">
            <v>9340594</v>
          </cell>
          <cell r="C1694" t="str">
            <v>MAERSK BEAUFORT</v>
          </cell>
        </row>
        <row r="1695">
          <cell r="B1695">
            <v>9341146</v>
          </cell>
          <cell r="C1695" t="str">
            <v>PULA</v>
          </cell>
        </row>
        <row r="1696">
          <cell r="B1696">
            <v>9341445</v>
          </cell>
          <cell r="C1696" t="str">
            <v>MAERSK BORNEO</v>
          </cell>
        </row>
        <row r="1697">
          <cell r="B1697">
            <v>9341512</v>
          </cell>
          <cell r="C1697" t="str">
            <v>CIELO DI GUANGZHOU</v>
          </cell>
        </row>
        <row r="1698">
          <cell r="B1698">
            <v>9341940</v>
          </cell>
          <cell r="C1698" t="str">
            <v>BW RHINE</v>
          </cell>
        </row>
        <row r="1699">
          <cell r="B1699">
            <v>9342097</v>
          </cell>
          <cell r="C1699" t="str">
            <v>ZHONG CHI</v>
          </cell>
        </row>
        <row r="1700">
          <cell r="B1700">
            <v>9344007</v>
          </cell>
          <cell r="C1700" t="str">
            <v>SEAMERCURY</v>
          </cell>
        </row>
        <row r="1701">
          <cell r="B1701">
            <v>9344007</v>
          </cell>
          <cell r="C1701" t="str">
            <v>TORM HARDRADA</v>
          </cell>
        </row>
        <row r="1702">
          <cell r="B1702">
            <v>9347308</v>
          </cell>
          <cell r="C1702" t="str">
            <v>CPO FRANCE</v>
          </cell>
        </row>
        <row r="1703">
          <cell r="B1703">
            <v>9347310</v>
          </cell>
          <cell r="C1703" t="str">
            <v>CHALLENGE PACIFIC</v>
          </cell>
        </row>
        <row r="1704">
          <cell r="B1704">
            <v>9349198</v>
          </cell>
          <cell r="C1704" t="str">
            <v>CHALLENGE PEGASUS</v>
          </cell>
        </row>
        <row r="1705">
          <cell r="B1705">
            <v>9349203</v>
          </cell>
          <cell r="C1705" t="str">
            <v>CHALLENGE PHOENIX</v>
          </cell>
        </row>
        <row r="1706">
          <cell r="B1706">
            <v>9349631</v>
          </cell>
          <cell r="C1706" t="str">
            <v>RIDGEBURY JOHN B</v>
          </cell>
        </row>
        <row r="1707">
          <cell r="B1707">
            <v>9350850</v>
          </cell>
          <cell r="C1707" t="str">
            <v>ARCTIC BREEZE</v>
          </cell>
        </row>
        <row r="1708">
          <cell r="B1708">
            <v>9350862</v>
          </cell>
          <cell r="C1708" t="str">
            <v>ARCTIC BLIZZARD</v>
          </cell>
        </row>
        <row r="1709">
          <cell r="B1709">
            <v>9351921</v>
          </cell>
          <cell r="C1709" t="str">
            <v>IVER PROSPERITY</v>
          </cell>
        </row>
        <row r="1710">
          <cell r="B1710">
            <v>9352195</v>
          </cell>
          <cell r="C1710" t="str">
            <v>JAG PAYAL</v>
          </cell>
        </row>
        <row r="1711">
          <cell r="B1711">
            <v>9352195</v>
          </cell>
          <cell r="C1711" t="str">
            <v>PAYAL</v>
          </cell>
        </row>
        <row r="1712">
          <cell r="B1712">
            <v>9352303</v>
          </cell>
          <cell r="C1712" t="str">
            <v>SEATROUT</v>
          </cell>
        </row>
        <row r="1713">
          <cell r="B1713">
            <v>9353096</v>
          </cell>
          <cell r="C1713" t="str">
            <v>CPO GERMANY</v>
          </cell>
        </row>
        <row r="1714">
          <cell r="B1714">
            <v>9354179</v>
          </cell>
          <cell r="C1714" t="str">
            <v>PRETTY SCENE</v>
          </cell>
        </row>
        <row r="1715">
          <cell r="B1715">
            <v>9354258</v>
          </cell>
          <cell r="C1715" t="str">
            <v>PRETTY JEWELRY</v>
          </cell>
        </row>
        <row r="1716">
          <cell r="B1716">
            <v>9354260</v>
          </cell>
          <cell r="C1716" t="str">
            <v>PTI CYGNUS</v>
          </cell>
        </row>
        <row r="1717">
          <cell r="B1717">
            <v>9354260</v>
          </cell>
          <cell r="C1717" t="str">
            <v>CYGNUS</v>
          </cell>
        </row>
        <row r="1718">
          <cell r="B1718">
            <v>9354519</v>
          </cell>
          <cell r="C1718" t="str">
            <v>FSL OSAKA</v>
          </cell>
        </row>
        <row r="1719">
          <cell r="B1719">
            <v>9354521</v>
          </cell>
          <cell r="C1719" t="str">
            <v>ORIENT SUNSHINE</v>
          </cell>
        </row>
        <row r="1720">
          <cell r="B1720">
            <v>9354909</v>
          </cell>
          <cell r="C1720" t="str">
            <v>ATLANTIC OLIVE</v>
          </cell>
        </row>
        <row r="1721">
          <cell r="B1721">
            <v>9354911</v>
          </cell>
          <cell r="C1721" t="str">
            <v>ATLANTIC ROSE</v>
          </cell>
        </row>
        <row r="1722">
          <cell r="B1722">
            <v>9356244</v>
          </cell>
          <cell r="C1722" t="str">
            <v>HISTRIA IVORY</v>
          </cell>
        </row>
        <row r="1723">
          <cell r="B1723">
            <v>9357561</v>
          </cell>
          <cell r="C1723" t="str">
            <v>HISTRIA AZURE</v>
          </cell>
        </row>
        <row r="1724">
          <cell r="B1724">
            <v>9358307</v>
          </cell>
          <cell r="C1724" t="str">
            <v>PTI HERCULES</v>
          </cell>
        </row>
        <row r="1725">
          <cell r="B1725">
            <v>9358319</v>
          </cell>
          <cell r="C1725" t="str">
            <v>OVERSEAS ORION</v>
          </cell>
        </row>
        <row r="1726">
          <cell r="B1726">
            <v>9358321</v>
          </cell>
          <cell r="C1726" t="str">
            <v>OVERSEAS SEXTANS</v>
          </cell>
        </row>
        <row r="1727">
          <cell r="B1727">
            <v>9358412</v>
          </cell>
          <cell r="C1727" t="str">
            <v>TORM MATHILDE</v>
          </cell>
        </row>
        <row r="1728">
          <cell r="B1728">
            <v>9358929</v>
          </cell>
          <cell r="C1728" t="str">
            <v>EVRIDIKI (Clean)</v>
          </cell>
        </row>
        <row r="1729">
          <cell r="B1729">
            <v>9358955</v>
          </cell>
          <cell r="C1729" t="str">
            <v>FIDIAS</v>
          </cell>
        </row>
        <row r="1730">
          <cell r="B1730">
            <v>9359624</v>
          </cell>
          <cell r="C1730" t="str">
            <v>FREJA POLARIS</v>
          </cell>
        </row>
        <row r="1731">
          <cell r="B1731">
            <v>9359636</v>
          </cell>
          <cell r="C1731" t="str">
            <v>PETROLIMEX II</v>
          </cell>
        </row>
        <row r="1732">
          <cell r="B1732">
            <v>9360324</v>
          </cell>
          <cell r="C1732" t="str">
            <v>ATLANTIC TITAN</v>
          </cell>
        </row>
        <row r="1733">
          <cell r="B1733">
            <v>9360336</v>
          </cell>
          <cell r="C1733" t="str">
            <v>ATLANTIC BREEZE</v>
          </cell>
        </row>
        <row r="1734">
          <cell r="B1734">
            <v>9360415</v>
          </cell>
          <cell r="C1734" t="str">
            <v>MOUNT HOPE</v>
          </cell>
        </row>
        <row r="1735">
          <cell r="B1735">
            <v>9360427</v>
          </cell>
          <cell r="C1735" t="str">
            <v>HAFNIA KARAVA</v>
          </cell>
        </row>
        <row r="1736">
          <cell r="B1736">
            <v>9360427</v>
          </cell>
          <cell r="C1736" t="str">
            <v>MOUNT KARAVA</v>
          </cell>
        </row>
        <row r="1737">
          <cell r="B1737">
            <v>9360441</v>
          </cell>
          <cell r="C1737" t="str">
            <v>HAFNIA GREEN</v>
          </cell>
        </row>
        <row r="1738">
          <cell r="B1738">
            <v>9362372</v>
          </cell>
          <cell r="C1738" t="str">
            <v>SINGAPORE STAR</v>
          </cell>
        </row>
        <row r="1739">
          <cell r="B1739">
            <v>9363467</v>
          </cell>
          <cell r="C1739" t="str">
            <v>HIGH ENTERPRISE</v>
          </cell>
        </row>
        <row r="1740">
          <cell r="B1740">
            <v>9363479</v>
          </cell>
          <cell r="C1740" t="str">
            <v>TORM HELLERUP</v>
          </cell>
        </row>
        <row r="1741">
          <cell r="B1741">
            <v>9363780</v>
          </cell>
          <cell r="C1741" t="str">
            <v>TWINKLE STAR</v>
          </cell>
        </row>
        <row r="1742">
          <cell r="B1742">
            <v>9363792</v>
          </cell>
          <cell r="C1742" t="str">
            <v>ISLAND EXPRESS</v>
          </cell>
        </row>
        <row r="1743">
          <cell r="B1743">
            <v>9364588</v>
          </cell>
          <cell r="C1743" t="str">
            <v>TORM ESBJERG</v>
          </cell>
        </row>
        <row r="1744">
          <cell r="B1744">
            <v>9364928</v>
          </cell>
          <cell r="C1744" t="str">
            <v>MALBEC</v>
          </cell>
        </row>
        <row r="1745">
          <cell r="B1745">
            <v>9365001</v>
          </cell>
          <cell r="C1745" t="str">
            <v>BW DANUBE</v>
          </cell>
        </row>
        <row r="1746">
          <cell r="B1746">
            <v>9365362</v>
          </cell>
          <cell r="C1746" t="str">
            <v>NEW DAWN</v>
          </cell>
        </row>
        <row r="1747">
          <cell r="B1747">
            <v>9365362</v>
          </cell>
          <cell r="C1747" t="str">
            <v>DUBAI STAR</v>
          </cell>
        </row>
        <row r="1748">
          <cell r="B1748">
            <v>9365623</v>
          </cell>
          <cell r="C1748" t="str">
            <v>SEYCHELLES PRELUDE</v>
          </cell>
        </row>
        <row r="1749">
          <cell r="B1749">
            <v>9365635</v>
          </cell>
          <cell r="C1749" t="str">
            <v>SEYCHELLES PATRIOT</v>
          </cell>
        </row>
        <row r="1750">
          <cell r="B1750">
            <v>9365817</v>
          </cell>
          <cell r="C1750" t="str">
            <v>HIGH VENTURE</v>
          </cell>
        </row>
        <row r="1751">
          <cell r="B1751">
            <v>9366275</v>
          </cell>
          <cell r="C1751" t="str">
            <v>HIGH MARS</v>
          </cell>
        </row>
        <row r="1752">
          <cell r="B1752">
            <v>9366287</v>
          </cell>
          <cell r="C1752" t="str">
            <v>HIGH MERCURY</v>
          </cell>
        </row>
        <row r="1753">
          <cell r="B1753">
            <v>9366299</v>
          </cell>
          <cell r="C1753" t="str">
            <v>HIGH JUPITER</v>
          </cell>
        </row>
        <row r="1754">
          <cell r="B1754">
            <v>9367712</v>
          </cell>
          <cell r="C1754" t="str">
            <v>ARDMORE SEALEADER</v>
          </cell>
        </row>
        <row r="1755">
          <cell r="B1755">
            <v>9367736</v>
          </cell>
          <cell r="C1755" t="str">
            <v>MAERSK MATSUYAMA</v>
          </cell>
        </row>
        <row r="1756">
          <cell r="B1756">
            <v>9367748</v>
          </cell>
          <cell r="C1756" t="str">
            <v>NORD ORGANIZER</v>
          </cell>
        </row>
        <row r="1757">
          <cell r="B1757">
            <v>9367750</v>
          </cell>
          <cell r="C1757" t="str">
            <v>MAERSK MAYA</v>
          </cell>
        </row>
        <row r="1758">
          <cell r="B1758">
            <v>9374284</v>
          </cell>
          <cell r="C1758" t="str">
            <v>BLS LIWA</v>
          </cell>
        </row>
        <row r="1759">
          <cell r="B1759">
            <v>9374296</v>
          </cell>
          <cell r="C1759" t="str">
            <v>BLS RUWAIS</v>
          </cell>
        </row>
        <row r="1760">
          <cell r="B1760">
            <v>9374296</v>
          </cell>
          <cell r="C1760" t="str">
            <v>TORM HANSTHOLM</v>
          </cell>
        </row>
        <row r="1761">
          <cell r="B1761">
            <v>9374337</v>
          </cell>
          <cell r="C1761" t="str">
            <v>SEABRIGHT</v>
          </cell>
        </row>
        <row r="1762">
          <cell r="B1762">
            <v>9374416</v>
          </cell>
          <cell r="C1762" t="str">
            <v>CHEM NICHOLAS</v>
          </cell>
        </row>
        <row r="1763">
          <cell r="B1763">
            <v>9374507</v>
          </cell>
          <cell r="C1763" t="str">
            <v>KOUROS</v>
          </cell>
        </row>
        <row r="1764">
          <cell r="B1764">
            <v>9374856</v>
          </cell>
          <cell r="C1764" t="str">
            <v>KING DARWIN</v>
          </cell>
        </row>
        <row r="1765">
          <cell r="B1765">
            <v>9375317</v>
          </cell>
          <cell r="C1765" t="str">
            <v>STX ACE 5</v>
          </cell>
        </row>
        <row r="1766">
          <cell r="B1766">
            <v>9375575</v>
          </cell>
          <cell r="C1766" t="str">
            <v>GOTLAND MARIEANN</v>
          </cell>
        </row>
        <row r="1767">
          <cell r="B1767">
            <v>9375604</v>
          </cell>
          <cell r="C1767" t="str">
            <v>GOTLAND ALIYA</v>
          </cell>
        </row>
        <row r="1768">
          <cell r="B1768">
            <v>9375616</v>
          </cell>
          <cell r="C1768" t="str">
            <v>TORM LAURA</v>
          </cell>
        </row>
        <row r="1769">
          <cell r="B1769">
            <v>9376816</v>
          </cell>
          <cell r="C1769" t="str">
            <v>NORD NIGHTINGALE</v>
          </cell>
        </row>
        <row r="1770">
          <cell r="B1770">
            <v>9376828</v>
          </cell>
          <cell r="C1770" t="str">
            <v>NORD SNOW QUEEN</v>
          </cell>
        </row>
        <row r="1771">
          <cell r="B1771">
            <v>9376854</v>
          </cell>
          <cell r="C1771" t="str">
            <v>DOMINIA</v>
          </cell>
        </row>
        <row r="1772">
          <cell r="B1772">
            <v>9376921</v>
          </cell>
          <cell r="C1772" t="str">
            <v>SICHEM MELBOURNE</v>
          </cell>
        </row>
        <row r="1773">
          <cell r="B1773">
            <v>9376945</v>
          </cell>
          <cell r="C1773" t="str">
            <v>ACOR</v>
          </cell>
        </row>
        <row r="1774">
          <cell r="B1774">
            <v>9378371</v>
          </cell>
          <cell r="C1774" t="str">
            <v>FANTASIA</v>
          </cell>
        </row>
        <row r="1775">
          <cell r="B1775">
            <v>9379129</v>
          </cell>
          <cell r="C1775" t="str">
            <v>MR SIRIUS</v>
          </cell>
        </row>
        <row r="1776">
          <cell r="B1776">
            <v>9379129</v>
          </cell>
          <cell r="C1776" t="str">
            <v>STENA FR8 I</v>
          </cell>
        </row>
        <row r="1777">
          <cell r="B1777">
            <v>9379131</v>
          </cell>
          <cell r="C1777" t="str">
            <v>FR8 FORTITUDE</v>
          </cell>
        </row>
        <row r="1778">
          <cell r="B1778">
            <v>9379131</v>
          </cell>
          <cell r="C1778" t="str">
            <v>MR KENTAURUS</v>
          </cell>
        </row>
        <row r="1779">
          <cell r="B1779">
            <v>9379131</v>
          </cell>
          <cell r="C1779" t="str">
            <v>STENA FR8 2</v>
          </cell>
        </row>
        <row r="1780">
          <cell r="B1780">
            <v>9379301</v>
          </cell>
          <cell r="C1780" t="str">
            <v>ALPINE PENELOPE</v>
          </cell>
        </row>
        <row r="1781">
          <cell r="B1781">
            <v>9379313</v>
          </cell>
          <cell r="C1781" t="str">
            <v>NAVE PULSAR</v>
          </cell>
        </row>
        <row r="1782">
          <cell r="B1782">
            <v>9379519</v>
          </cell>
          <cell r="C1782" t="str">
            <v>ARDMORE SEAMARINER</v>
          </cell>
        </row>
        <row r="1783">
          <cell r="B1783">
            <v>9379519</v>
          </cell>
          <cell r="C1783" t="str">
            <v>WAWASAN CELESTE</v>
          </cell>
        </row>
        <row r="1784">
          <cell r="B1784">
            <v>9379624</v>
          </cell>
          <cell r="C1784" t="str">
            <v>AMOREA</v>
          </cell>
        </row>
        <row r="1785">
          <cell r="B1785">
            <v>9379818</v>
          </cell>
          <cell r="C1785" t="str">
            <v>ZHONGJI NO. 1</v>
          </cell>
        </row>
        <row r="1786">
          <cell r="B1786">
            <v>9380051</v>
          </cell>
          <cell r="C1786" t="str">
            <v>MAERSK MIKAGE</v>
          </cell>
        </row>
        <row r="1787">
          <cell r="B1787">
            <v>9380362</v>
          </cell>
          <cell r="C1787" t="str">
            <v>CITRON</v>
          </cell>
        </row>
        <row r="1788">
          <cell r="B1788">
            <v>9380374</v>
          </cell>
          <cell r="C1788" t="str">
            <v>CITRUS</v>
          </cell>
        </row>
        <row r="1789">
          <cell r="B1789">
            <v>9380477</v>
          </cell>
          <cell r="C1789" t="str">
            <v>SEASPRAT</v>
          </cell>
        </row>
        <row r="1790">
          <cell r="B1790">
            <v>9380489</v>
          </cell>
          <cell r="C1790" t="str">
            <v>SEA MARLIN</v>
          </cell>
        </row>
        <row r="1791">
          <cell r="B1791">
            <v>9380506</v>
          </cell>
          <cell r="C1791" t="str">
            <v>ALPINE MATHILDE</v>
          </cell>
        </row>
        <row r="1792">
          <cell r="B1792">
            <v>9380594</v>
          </cell>
          <cell r="C1792" t="str">
            <v>ROCKET</v>
          </cell>
        </row>
        <row r="1793">
          <cell r="B1793">
            <v>9381500</v>
          </cell>
          <cell r="C1793" t="str">
            <v>INYALA</v>
          </cell>
        </row>
        <row r="1794">
          <cell r="B1794">
            <v>9381732</v>
          </cell>
          <cell r="C1794" t="str">
            <v>ALBURAQ</v>
          </cell>
        </row>
        <row r="1795">
          <cell r="B1795">
            <v>9381756</v>
          </cell>
          <cell r="C1795" t="str">
            <v>ATLANTIC AQUARIUS</v>
          </cell>
        </row>
        <row r="1796">
          <cell r="B1796">
            <v>9381768</v>
          </cell>
          <cell r="C1796" t="str">
            <v>ATLANTIC LEO</v>
          </cell>
        </row>
        <row r="1797">
          <cell r="B1797">
            <v>9382073</v>
          </cell>
          <cell r="C1797" t="str">
            <v>CHALLENGE POINT</v>
          </cell>
        </row>
        <row r="1798">
          <cell r="B1798">
            <v>9382700</v>
          </cell>
          <cell r="C1798" t="str">
            <v>BELAIA</v>
          </cell>
        </row>
        <row r="1799">
          <cell r="B1799">
            <v>9382712</v>
          </cell>
          <cell r="C1799" t="str">
            <v>SETO EXPRESS</v>
          </cell>
        </row>
        <row r="1800">
          <cell r="B1800">
            <v>9382798</v>
          </cell>
          <cell r="C1800" t="str">
            <v>TRANSSIB BRIDGE</v>
          </cell>
        </row>
        <row r="1801">
          <cell r="B1801">
            <v>9382968</v>
          </cell>
          <cell r="C1801" t="str">
            <v>SALAMINA</v>
          </cell>
        </row>
        <row r="1802">
          <cell r="B1802">
            <v>9383601</v>
          </cell>
          <cell r="C1802" t="str">
            <v>SEA EMPEROR</v>
          </cell>
        </row>
        <row r="1803">
          <cell r="B1803">
            <v>9383895</v>
          </cell>
          <cell r="C1803" t="str">
            <v>CENTRAL</v>
          </cell>
        </row>
        <row r="1804">
          <cell r="B1804">
            <v>9383895</v>
          </cell>
          <cell r="C1804" t="str">
            <v>PRETTY WORLD</v>
          </cell>
        </row>
        <row r="1805">
          <cell r="B1805">
            <v>9383974</v>
          </cell>
          <cell r="C1805" t="str">
            <v>ATLANTIC CANYON</v>
          </cell>
        </row>
        <row r="1806">
          <cell r="B1806">
            <v>9384019</v>
          </cell>
          <cell r="C1806" t="str">
            <v>OVERSEAS KIMOLOS</v>
          </cell>
        </row>
        <row r="1807">
          <cell r="B1807">
            <v>9384095</v>
          </cell>
          <cell r="C1807" t="str">
            <v>MARE BALTIC</v>
          </cell>
        </row>
        <row r="1808">
          <cell r="B1808">
            <v>9384100</v>
          </cell>
          <cell r="C1808" t="str">
            <v>KING EDGAR</v>
          </cell>
        </row>
        <row r="1809">
          <cell r="B1809">
            <v>9384306</v>
          </cell>
          <cell r="C1809" t="str">
            <v>PRISCO IRINA</v>
          </cell>
        </row>
        <row r="1810">
          <cell r="B1810">
            <v>9385178</v>
          </cell>
          <cell r="C1810" t="str">
            <v>VALSESIA</v>
          </cell>
        </row>
        <row r="1811">
          <cell r="B1811">
            <v>9386861</v>
          </cell>
          <cell r="C1811" t="str">
            <v>MAETIGA</v>
          </cell>
        </row>
        <row r="1812">
          <cell r="B1812">
            <v>9387138</v>
          </cell>
          <cell r="C1812" t="str">
            <v>ATLANTIC MIRAGE</v>
          </cell>
        </row>
        <row r="1813">
          <cell r="B1813">
            <v>9387279</v>
          </cell>
          <cell r="C1813" t="str">
            <v>CHRISTINA G.</v>
          </cell>
        </row>
        <row r="1814">
          <cell r="B1814">
            <v>9387281</v>
          </cell>
          <cell r="C1814" t="str">
            <v>ENERGY CENTAUR</v>
          </cell>
        </row>
        <row r="1815">
          <cell r="B1815">
            <v>9387580</v>
          </cell>
          <cell r="C1815" t="str">
            <v>VALLE BIANCA</v>
          </cell>
        </row>
        <row r="1816">
          <cell r="B1816">
            <v>9387918</v>
          </cell>
          <cell r="C1816" t="str">
            <v>ADRIATIC WAVE</v>
          </cell>
        </row>
        <row r="1817">
          <cell r="B1817">
            <v>9387920</v>
          </cell>
          <cell r="C1817" t="str">
            <v>AEGEAN WAVE</v>
          </cell>
        </row>
        <row r="1818">
          <cell r="B1818">
            <v>9387944</v>
          </cell>
          <cell r="C1818" t="str">
            <v>ALPINE MELINA</v>
          </cell>
        </row>
        <row r="1819">
          <cell r="B1819">
            <v>9387956</v>
          </cell>
          <cell r="C1819" t="str">
            <v>TORM NAKSKOV</v>
          </cell>
        </row>
        <row r="1820">
          <cell r="B1820">
            <v>9387970</v>
          </cell>
          <cell r="C1820" t="str">
            <v>ENEGY CENTURION</v>
          </cell>
        </row>
        <row r="1821">
          <cell r="B1821">
            <v>9388015</v>
          </cell>
          <cell r="C1821" t="str">
            <v>ENERGY PANTHER</v>
          </cell>
        </row>
        <row r="1822">
          <cell r="B1822">
            <v>9388027</v>
          </cell>
          <cell r="C1822" t="str">
            <v>ENERGY PUMA</v>
          </cell>
        </row>
        <row r="1823">
          <cell r="B1823">
            <v>9388209</v>
          </cell>
          <cell r="C1823" t="str">
            <v>IRON POINT</v>
          </cell>
        </row>
        <row r="1824">
          <cell r="B1824">
            <v>9388728</v>
          </cell>
          <cell r="C1824" t="str">
            <v>OCEAN TIARA</v>
          </cell>
        </row>
        <row r="1825">
          <cell r="B1825">
            <v>9388766</v>
          </cell>
          <cell r="C1825" t="str">
            <v>OCEAN QUEST (Aframax)</v>
          </cell>
        </row>
        <row r="1826">
          <cell r="B1826">
            <v>9388792</v>
          </cell>
          <cell r="C1826" t="str">
            <v>OCEAN EXPLORER</v>
          </cell>
        </row>
        <row r="1827">
          <cell r="B1827">
            <v>9388948</v>
          </cell>
          <cell r="C1827" t="str">
            <v>JAG AABHA</v>
          </cell>
        </row>
        <row r="1828">
          <cell r="B1828">
            <v>9389289</v>
          </cell>
          <cell r="C1828" t="str">
            <v>KASTAV</v>
          </cell>
        </row>
        <row r="1829">
          <cell r="B1829">
            <v>9389318</v>
          </cell>
          <cell r="C1829" t="str">
            <v>CARTAGENA</v>
          </cell>
        </row>
        <row r="1830">
          <cell r="B1830">
            <v>9389320</v>
          </cell>
          <cell r="C1830" t="str">
            <v>OCEAN CHARIOT</v>
          </cell>
        </row>
        <row r="1831">
          <cell r="B1831">
            <v>9389564</v>
          </cell>
          <cell r="C1831" t="str">
            <v>ATHINA</v>
          </cell>
        </row>
        <row r="1832">
          <cell r="B1832">
            <v>9389837</v>
          </cell>
          <cell r="C1832" t="str">
            <v>GULF CASTLE</v>
          </cell>
        </row>
        <row r="1833">
          <cell r="B1833">
            <v>9389849</v>
          </cell>
          <cell r="C1833" t="str">
            <v>GULF COBALT</v>
          </cell>
        </row>
        <row r="1834">
          <cell r="B1834">
            <v>9389851</v>
          </cell>
          <cell r="C1834" t="str">
            <v>GULF CORAL</v>
          </cell>
        </row>
        <row r="1835">
          <cell r="B1835">
            <v>9389863</v>
          </cell>
          <cell r="C1835" t="str">
            <v>GULF CRYSTAL</v>
          </cell>
        </row>
        <row r="1836">
          <cell r="B1836">
            <v>9389978</v>
          </cell>
          <cell r="C1836" t="str">
            <v>ALPINE CONFIDENCE</v>
          </cell>
        </row>
        <row r="1837">
          <cell r="B1837">
            <v>9390020</v>
          </cell>
          <cell r="C1837" t="str">
            <v>STENA PROGRESS</v>
          </cell>
        </row>
        <row r="1838">
          <cell r="B1838">
            <v>9390599</v>
          </cell>
          <cell r="C1838" t="str">
            <v>PHOENIX LIGHT</v>
          </cell>
        </row>
        <row r="1839">
          <cell r="B1839">
            <v>9390769</v>
          </cell>
          <cell r="C1839" t="str">
            <v>TORM LENE</v>
          </cell>
        </row>
        <row r="1840">
          <cell r="B1840">
            <v>9390939</v>
          </cell>
          <cell r="C1840" t="str">
            <v>SOVEREIGN</v>
          </cell>
        </row>
        <row r="1841">
          <cell r="B1841">
            <v>9391282</v>
          </cell>
          <cell r="C1841" t="str">
            <v>KRITI RUBY</v>
          </cell>
        </row>
        <row r="1842">
          <cell r="B1842">
            <v>9391361</v>
          </cell>
          <cell r="C1842" t="str">
            <v>CONTI AGULHAS</v>
          </cell>
        </row>
        <row r="1843">
          <cell r="B1843">
            <v>9391385</v>
          </cell>
          <cell r="C1843" t="str">
            <v>CONTI EQUATOR</v>
          </cell>
        </row>
        <row r="1844">
          <cell r="B1844">
            <v>9391426</v>
          </cell>
          <cell r="C1844" t="str">
            <v>ALPINE MIA</v>
          </cell>
        </row>
        <row r="1845">
          <cell r="B1845">
            <v>9391438</v>
          </cell>
          <cell r="C1845" t="str">
            <v>ALPINE MOMENT</v>
          </cell>
        </row>
        <row r="1846">
          <cell r="B1846">
            <v>9391488</v>
          </cell>
          <cell r="C1846" t="str">
            <v>VALLE AZZURRA</v>
          </cell>
        </row>
        <row r="1847">
          <cell r="B1847">
            <v>9391490</v>
          </cell>
          <cell r="C1847" t="str">
            <v>VALVERDE</v>
          </cell>
        </row>
        <row r="1848">
          <cell r="B1848">
            <v>9391505</v>
          </cell>
          <cell r="C1848" t="str">
            <v>VALROSSA</v>
          </cell>
        </row>
        <row r="1849">
          <cell r="B1849">
            <v>9391517</v>
          </cell>
          <cell r="C1849" t="str">
            <v>OCEAN PRINCESS I</v>
          </cell>
        </row>
        <row r="1850">
          <cell r="B1850">
            <v>9392389</v>
          </cell>
          <cell r="C1850" t="str">
            <v>MAERSK MIZUSHIMA</v>
          </cell>
        </row>
        <row r="1851">
          <cell r="B1851">
            <v>9392468</v>
          </cell>
          <cell r="C1851" t="str">
            <v>TORM LOTTE</v>
          </cell>
        </row>
        <row r="1852">
          <cell r="B1852">
            <v>9392470</v>
          </cell>
          <cell r="C1852" t="str">
            <v>TORM LILLY</v>
          </cell>
        </row>
        <row r="1853">
          <cell r="B1853">
            <v>9392482</v>
          </cell>
          <cell r="C1853" t="str">
            <v>TORM LOUISE</v>
          </cell>
        </row>
        <row r="1854">
          <cell r="B1854">
            <v>9392779</v>
          </cell>
          <cell r="C1854" t="str">
            <v>ATLANTIC POLARIS</v>
          </cell>
        </row>
        <row r="1855">
          <cell r="B1855">
            <v>9392781</v>
          </cell>
          <cell r="C1855" t="str">
            <v>ATLANTIC PISCES</v>
          </cell>
        </row>
        <row r="1856">
          <cell r="B1856">
            <v>9392793</v>
          </cell>
          <cell r="C1856" t="str">
            <v>ALPINE MAGIC</v>
          </cell>
        </row>
        <row r="1857">
          <cell r="B1857">
            <v>9392808</v>
          </cell>
          <cell r="C1857" t="str">
            <v>ALPINE MYSTERY</v>
          </cell>
        </row>
        <row r="1858">
          <cell r="B1858">
            <v>9393096</v>
          </cell>
          <cell r="C1858" t="str">
            <v>BW YANGTZE</v>
          </cell>
        </row>
        <row r="1859">
          <cell r="B1859">
            <v>9393101</v>
          </cell>
          <cell r="C1859" t="str">
            <v>BW ZAMBESI</v>
          </cell>
        </row>
        <row r="1860">
          <cell r="B1860">
            <v>9395331</v>
          </cell>
          <cell r="C1860" t="str">
            <v>COROSSOL</v>
          </cell>
        </row>
        <row r="1861">
          <cell r="B1861">
            <v>9395367</v>
          </cell>
          <cell r="C1861" t="str">
            <v>HIGHLAND</v>
          </cell>
        </row>
        <row r="1862">
          <cell r="B1862">
            <v>9396323</v>
          </cell>
          <cell r="C1862" t="str">
            <v>HISTRIA GIADA</v>
          </cell>
        </row>
        <row r="1863">
          <cell r="B1863">
            <v>9396373</v>
          </cell>
          <cell r="C1863" t="str">
            <v>NORIENT SOLAR</v>
          </cell>
        </row>
        <row r="1864">
          <cell r="B1864">
            <v>9396385</v>
          </cell>
          <cell r="C1864" t="str">
            <v>NORIENT STAR</v>
          </cell>
        </row>
        <row r="1865">
          <cell r="B1865">
            <v>9396488</v>
          </cell>
          <cell r="C1865" t="str">
            <v>FR8 ENDURANCE</v>
          </cell>
        </row>
        <row r="1866">
          <cell r="B1866">
            <v>9396672</v>
          </cell>
          <cell r="C1866" t="str">
            <v>PIKE</v>
          </cell>
        </row>
        <row r="1867">
          <cell r="B1867">
            <v>9396737</v>
          </cell>
          <cell r="C1867" t="str">
            <v>ISOLA BIANCA</v>
          </cell>
        </row>
        <row r="1868">
          <cell r="B1868">
            <v>9396751</v>
          </cell>
          <cell r="C1868" t="str">
            <v>ISOLA CORALLO</v>
          </cell>
        </row>
        <row r="1869">
          <cell r="B1869">
            <v>9396775</v>
          </cell>
          <cell r="C1869" t="str">
            <v>SUNNY ISLES</v>
          </cell>
        </row>
        <row r="1870">
          <cell r="B1870">
            <v>9396799</v>
          </cell>
          <cell r="C1870" t="str">
            <v>SUNNY BAY</v>
          </cell>
        </row>
        <row r="1871">
          <cell r="B1871">
            <v>9396799</v>
          </cell>
          <cell r="C1871" t="str">
            <v>MISS LUCY</v>
          </cell>
        </row>
        <row r="1872">
          <cell r="B1872">
            <v>9397456</v>
          </cell>
          <cell r="C1872" t="str">
            <v>HELLAS EXPLORER</v>
          </cell>
        </row>
        <row r="1873">
          <cell r="B1873">
            <v>9397511</v>
          </cell>
          <cell r="C1873" t="str">
            <v>LYSIAS</v>
          </cell>
        </row>
        <row r="1874">
          <cell r="B1874">
            <v>9397535</v>
          </cell>
          <cell r="C1874" t="str">
            <v>PRISCO ELENA</v>
          </cell>
        </row>
        <row r="1875">
          <cell r="B1875">
            <v>9397781</v>
          </cell>
          <cell r="C1875" t="str">
            <v>GALISSAS</v>
          </cell>
        </row>
        <row r="1876">
          <cell r="B1876">
            <v>9399272</v>
          </cell>
          <cell r="C1876" t="str">
            <v>NCC HUDA</v>
          </cell>
        </row>
        <row r="1877">
          <cell r="B1877">
            <v>9399612</v>
          </cell>
          <cell r="C1877" t="str">
            <v>ETC NEFERTARI</v>
          </cell>
        </row>
        <row r="1878">
          <cell r="B1878">
            <v>9399882</v>
          </cell>
          <cell r="C1878" t="str">
            <v>LEFKARA</v>
          </cell>
        </row>
        <row r="1879">
          <cell r="B1879">
            <v>9399882</v>
          </cell>
          <cell r="C1879" t="str">
            <v>NAVIG8 LEFKARA</v>
          </cell>
        </row>
        <row r="1880">
          <cell r="B1880">
            <v>9399894</v>
          </cell>
          <cell r="C1880" t="str">
            <v>GERAKAS</v>
          </cell>
        </row>
        <row r="1881">
          <cell r="B1881">
            <v>9399894</v>
          </cell>
          <cell r="C1881" t="str">
            <v>NAVIG8 GERAKAS</v>
          </cell>
        </row>
        <row r="1882">
          <cell r="B1882">
            <v>9399909</v>
          </cell>
          <cell r="C1882" t="str">
            <v>OMODOS</v>
          </cell>
        </row>
        <row r="1883">
          <cell r="B1883">
            <v>9399911</v>
          </cell>
          <cell r="C1883" t="str">
            <v>BOX</v>
          </cell>
        </row>
        <row r="1884">
          <cell r="B1884">
            <v>9399923</v>
          </cell>
          <cell r="C1884" t="str">
            <v>BULL</v>
          </cell>
        </row>
        <row r="1885">
          <cell r="B1885">
            <v>9400708</v>
          </cell>
          <cell r="C1885" t="str">
            <v>CHARLOTTE THERESA</v>
          </cell>
        </row>
        <row r="1886">
          <cell r="B1886">
            <v>9400849</v>
          </cell>
          <cell r="C1886" t="str">
            <v>HIGH BEAM</v>
          </cell>
        </row>
        <row r="1887">
          <cell r="B1887">
            <v>9401025</v>
          </cell>
          <cell r="C1887" t="str">
            <v>ZHONGJI NO. 2</v>
          </cell>
        </row>
        <row r="1888">
          <cell r="B1888">
            <v>9401128</v>
          </cell>
          <cell r="C1888" t="str">
            <v>VERIGE</v>
          </cell>
        </row>
        <row r="1889">
          <cell r="B1889">
            <v>9401233</v>
          </cell>
          <cell r="C1889" t="str">
            <v>PALAWAN STAR</v>
          </cell>
        </row>
        <row r="1890">
          <cell r="B1890">
            <v>9402213</v>
          </cell>
          <cell r="C1890" t="str">
            <v>FALCON EXPRESS</v>
          </cell>
        </row>
        <row r="1891">
          <cell r="B1891">
            <v>9402782</v>
          </cell>
          <cell r="C1891" t="str">
            <v>PACIFIC BERYL</v>
          </cell>
        </row>
        <row r="1892">
          <cell r="B1892">
            <v>9403346</v>
          </cell>
          <cell r="C1892" t="str">
            <v>HIGH FORCE</v>
          </cell>
        </row>
        <row r="1893">
          <cell r="B1893">
            <v>9403554</v>
          </cell>
          <cell r="C1893" t="str">
            <v>SERENGETI</v>
          </cell>
        </row>
        <row r="1894">
          <cell r="B1894">
            <v>9404223</v>
          </cell>
          <cell r="C1894" t="str">
            <v>EMIRATE STAR</v>
          </cell>
        </row>
        <row r="1895">
          <cell r="B1895">
            <v>9405057</v>
          </cell>
          <cell r="C1895" t="str">
            <v>FAIR SEAS</v>
          </cell>
        </row>
        <row r="1896">
          <cell r="B1896">
            <v>9406910</v>
          </cell>
          <cell r="C1896" t="str">
            <v>CONSTANTINOS</v>
          </cell>
        </row>
        <row r="1897">
          <cell r="B1897">
            <v>9407275</v>
          </cell>
          <cell r="C1897" t="str">
            <v>King Douglas</v>
          </cell>
        </row>
        <row r="1898">
          <cell r="B1898">
            <v>9407354</v>
          </cell>
          <cell r="C1898" t="str">
            <v>HORIZON ARMONIA</v>
          </cell>
        </row>
        <row r="1899">
          <cell r="B1899">
            <v>9407380</v>
          </cell>
          <cell r="C1899" t="str">
            <v>HORIZON THETIS</v>
          </cell>
        </row>
        <row r="1900">
          <cell r="B1900">
            <v>9407392</v>
          </cell>
          <cell r="C1900" t="str">
            <v>HORIZON THEANO</v>
          </cell>
        </row>
        <row r="1901">
          <cell r="B1901">
            <v>9407823</v>
          </cell>
          <cell r="C1901" t="str">
            <v>MELTEMI (CLEAN)</v>
          </cell>
        </row>
        <row r="1902">
          <cell r="B1902">
            <v>9408542</v>
          </cell>
          <cell r="C1902" t="str">
            <v>SUVRETTA</v>
          </cell>
        </row>
        <row r="1903">
          <cell r="B1903">
            <v>9408554</v>
          </cell>
          <cell r="C1903" t="str">
            <v>PACIFIC SKY</v>
          </cell>
        </row>
        <row r="1904">
          <cell r="B1904">
            <v>9409259</v>
          </cell>
          <cell r="C1904" t="str">
            <v>FREE SPIRIT</v>
          </cell>
        </row>
        <row r="1905">
          <cell r="B1905">
            <v>9410002</v>
          </cell>
          <cell r="C1905" t="str">
            <v>AGAMEMNON II</v>
          </cell>
        </row>
        <row r="1906">
          <cell r="B1906">
            <v>9410179</v>
          </cell>
          <cell r="C1906" t="str">
            <v>MINERVA PISCES</v>
          </cell>
        </row>
        <row r="1907">
          <cell r="B1907">
            <v>9410648</v>
          </cell>
          <cell r="C1907" t="str">
            <v>ALPINE ALASKA</v>
          </cell>
        </row>
        <row r="1908">
          <cell r="B1908">
            <v>9410894</v>
          </cell>
          <cell r="C1908" t="str">
            <v>SOUTHERN SPIRIT</v>
          </cell>
        </row>
        <row r="1909">
          <cell r="B1909">
            <v>9410911</v>
          </cell>
          <cell r="C1909" t="str">
            <v>POSILLIPO</v>
          </cell>
        </row>
        <row r="1910">
          <cell r="B1910">
            <v>9411989</v>
          </cell>
          <cell r="C1910" t="str">
            <v>ORINOCO STAR</v>
          </cell>
        </row>
        <row r="1911">
          <cell r="B1911">
            <v>9411991</v>
          </cell>
          <cell r="C1911" t="str">
            <v>YUKON STAR</v>
          </cell>
        </row>
        <row r="1912">
          <cell r="B1912">
            <v>9412000</v>
          </cell>
          <cell r="C1912" t="str">
            <v>ZAMBEZI STAR</v>
          </cell>
        </row>
        <row r="1913">
          <cell r="B1913">
            <v>9412177</v>
          </cell>
          <cell r="C1913" t="str">
            <v>MINERVA ARIES</v>
          </cell>
        </row>
        <row r="1914">
          <cell r="B1914">
            <v>9412775</v>
          </cell>
          <cell r="C1914" t="str">
            <v>ZOUZOU</v>
          </cell>
        </row>
        <row r="1915">
          <cell r="B1915">
            <v>9413779</v>
          </cell>
          <cell r="C1915" t="str">
            <v>PACIFIC JEWEL</v>
          </cell>
        </row>
        <row r="1916">
          <cell r="B1916">
            <v>9414278</v>
          </cell>
          <cell r="C1916" t="str">
            <v>NORD STAR</v>
          </cell>
        </row>
        <row r="1917">
          <cell r="B1917">
            <v>9414278</v>
          </cell>
          <cell r="C1917" t="str">
            <v>TORM HELSINGOR</v>
          </cell>
        </row>
        <row r="1918">
          <cell r="B1918">
            <v>9414280</v>
          </cell>
          <cell r="C1918" t="str">
            <v>EAGLE EXPRESS</v>
          </cell>
        </row>
        <row r="1919">
          <cell r="B1919">
            <v>9414292</v>
          </cell>
          <cell r="C1919" t="str">
            <v>CHRISTINA KIRK</v>
          </cell>
        </row>
        <row r="1920">
          <cell r="B1920">
            <v>9416824</v>
          </cell>
          <cell r="C1920" t="str">
            <v>ELECTA</v>
          </cell>
        </row>
        <row r="1921">
          <cell r="B1921">
            <v>9417191</v>
          </cell>
          <cell r="C1921" t="str">
            <v>FPMC 20</v>
          </cell>
        </row>
        <row r="1922">
          <cell r="B1922">
            <v>9417763</v>
          </cell>
          <cell r="C1922" t="str">
            <v>SPRUCE 2</v>
          </cell>
        </row>
        <row r="1923">
          <cell r="B1923">
            <v>9418119</v>
          </cell>
          <cell r="C1923" t="str">
            <v>ABU DHABI STAR</v>
          </cell>
        </row>
        <row r="1924">
          <cell r="B1924">
            <v>9418119</v>
          </cell>
          <cell r="C1924" t="str">
            <v>HORIZON ELECTRA</v>
          </cell>
        </row>
        <row r="1925">
          <cell r="B1925">
            <v>9418121</v>
          </cell>
          <cell r="C1925" t="str">
            <v>MARIOS G</v>
          </cell>
        </row>
        <row r="1926">
          <cell r="B1926">
            <v>9418133</v>
          </cell>
          <cell r="C1926" t="str">
            <v>NAVIG8 SUCCESS</v>
          </cell>
        </row>
        <row r="1927">
          <cell r="B1927">
            <v>9418145</v>
          </cell>
          <cell r="C1927" t="str">
            <v>NAVIG8 STRENGTH</v>
          </cell>
        </row>
        <row r="1928">
          <cell r="B1928">
            <v>9419723</v>
          </cell>
          <cell r="C1928" t="str">
            <v>ANJA KIRK</v>
          </cell>
        </row>
        <row r="1929">
          <cell r="B1929">
            <v>9419735</v>
          </cell>
          <cell r="C1929" t="str">
            <v>MARIANNE KIRK</v>
          </cell>
        </row>
        <row r="1930">
          <cell r="B1930">
            <v>9420851</v>
          </cell>
          <cell r="C1930" t="str">
            <v>VOGE DIGNITY</v>
          </cell>
        </row>
        <row r="1931">
          <cell r="B1931">
            <v>9421324</v>
          </cell>
          <cell r="C1931" t="str">
            <v>MR AQUARIUS</v>
          </cell>
        </row>
        <row r="1932">
          <cell r="B1932">
            <v>9421336</v>
          </cell>
          <cell r="C1932" t="str">
            <v>MERIOM TOPAZ</v>
          </cell>
        </row>
        <row r="1933">
          <cell r="B1933">
            <v>9421336</v>
          </cell>
          <cell r="C1933" t="str">
            <v>MR ARIES</v>
          </cell>
        </row>
        <row r="1934">
          <cell r="B1934">
            <v>9421403</v>
          </cell>
          <cell r="C1934" t="str">
            <v>SWARNA MALA</v>
          </cell>
        </row>
        <row r="1935">
          <cell r="B1935">
            <v>9422641</v>
          </cell>
          <cell r="C1935" t="str">
            <v>AMY</v>
          </cell>
        </row>
        <row r="1936">
          <cell r="B1936">
            <v>9423736</v>
          </cell>
          <cell r="C1936" t="str">
            <v>CENITO</v>
          </cell>
        </row>
        <row r="1937">
          <cell r="B1937">
            <v>9424649</v>
          </cell>
          <cell r="C1937" t="str">
            <v>HIGH EFFICIENCY</v>
          </cell>
        </row>
        <row r="1938">
          <cell r="B1938">
            <v>9424651</v>
          </cell>
          <cell r="C1938" t="str">
            <v>HIGH STRENGTH</v>
          </cell>
        </row>
        <row r="1939">
          <cell r="B1939">
            <v>9425502</v>
          </cell>
          <cell r="C1939" t="str">
            <v>TORM GYDA</v>
          </cell>
        </row>
        <row r="1940">
          <cell r="B1940">
            <v>9425514</v>
          </cell>
          <cell r="C1940" t="str">
            <v>MAERSK MUROTSU</v>
          </cell>
        </row>
        <row r="1941">
          <cell r="B1941">
            <v>9425526</v>
          </cell>
          <cell r="C1941" t="str">
            <v>UNIQUE EXPLORER</v>
          </cell>
        </row>
        <row r="1942">
          <cell r="B1942">
            <v>9425540</v>
          </cell>
          <cell r="C1942" t="str">
            <v>MARIPOSA</v>
          </cell>
        </row>
        <row r="1943">
          <cell r="B1943">
            <v>9426283</v>
          </cell>
          <cell r="C1943" t="str">
            <v>HAFNIA NORDICA</v>
          </cell>
        </row>
        <row r="1944">
          <cell r="B1944">
            <v>9426594</v>
          </cell>
          <cell r="C1944" t="str">
            <v>MARGARITA</v>
          </cell>
        </row>
        <row r="1945">
          <cell r="B1945">
            <v>9428346</v>
          </cell>
          <cell r="C1945" t="str">
            <v>LICHTENSTEIN</v>
          </cell>
        </row>
        <row r="1946">
          <cell r="B1946">
            <v>9428358</v>
          </cell>
          <cell r="C1946" t="str">
            <v>IONIAN WAVE</v>
          </cell>
        </row>
        <row r="1947">
          <cell r="B1947">
            <v>9428360</v>
          </cell>
          <cell r="C1947" t="str">
            <v>TYRRHENIAN WAVE</v>
          </cell>
        </row>
        <row r="1948">
          <cell r="B1948">
            <v>9428451</v>
          </cell>
          <cell r="C1948" t="str">
            <v>KARINA THERESA</v>
          </cell>
        </row>
        <row r="1949">
          <cell r="B1949">
            <v>9428683</v>
          </cell>
          <cell r="C1949" t="str">
            <v>ADAMAS I</v>
          </cell>
        </row>
        <row r="1950">
          <cell r="B1950">
            <v>9428683</v>
          </cell>
          <cell r="C1950" t="str">
            <v>NAVIG8 ADAMAS I</v>
          </cell>
        </row>
        <row r="1951">
          <cell r="B1951">
            <v>9428841</v>
          </cell>
          <cell r="C1951" t="str">
            <v>DL NAVIG8</v>
          </cell>
        </row>
        <row r="1952">
          <cell r="B1952">
            <v>9428994</v>
          </cell>
          <cell r="C1952" t="str">
            <v>SKS DEE</v>
          </cell>
        </row>
        <row r="1953">
          <cell r="B1953">
            <v>9430260</v>
          </cell>
          <cell r="C1953" t="str">
            <v>ALPINE ENDURANCE</v>
          </cell>
        </row>
        <row r="1954">
          <cell r="B1954">
            <v>9430272</v>
          </cell>
          <cell r="C1954" t="str">
            <v>ALPINE ETERNITY</v>
          </cell>
        </row>
        <row r="1955">
          <cell r="B1955">
            <v>9431288</v>
          </cell>
          <cell r="C1955" t="str">
            <v>MAERSK KAYA</v>
          </cell>
        </row>
        <row r="1956">
          <cell r="B1956">
            <v>9431290</v>
          </cell>
          <cell r="C1956" t="str">
            <v>MAERSK KATARINA</v>
          </cell>
        </row>
        <row r="1957">
          <cell r="B1957">
            <v>9433509</v>
          </cell>
          <cell r="C1957" t="str">
            <v>TORM ATLANTIC</v>
          </cell>
        </row>
        <row r="1958">
          <cell r="B1958">
            <v>9433585</v>
          </cell>
          <cell r="C1958" t="str">
            <v>PINK STARS</v>
          </cell>
        </row>
        <row r="1959">
          <cell r="B1959">
            <v>9433597</v>
          </cell>
          <cell r="C1959" t="str">
            <v>ORANGE STARS</v>
          </cell>
        </row>
        <row r="1960">
          <cell r="B1960">
            <v>9433834</v>
          </cell>
          <cell r="C1960" t="str">
            <v>FPMC 25</v>
          </cell>
        </row>
        <row r="1961">
          <cell r="B1961">
            <v>9433901</v>
          </cell>
          <cell r="C1961" t="str">
            <v>CPO KOREA</v>
          </cell>
        </row>
        <row r="1962">
          <cell r="B1962">
            <v>9434204</v>
          </cell>
          <cell r="C1962" t="str">
            <v>CPO CHINA</v>
          </cell>
        </row>
        <row r="1963">
          <cell r="B1963">
            <v>9434216</v>
          </cell>
          <cell r="C1963" t="str">
            <v>CPO JAPAN</v>
          </cell>
        </row>
        <row r="1964">
          <cell r="B1964">
            <v>9434228</v>
          </cell>
          <cell r="C1964" t="str">
            <v>CPO INDIA</v>
          </cell>
        </row>
        <row r="1965">
          <cell r="B1965">
            <v>9434230</v>
          </cell>
          <cell r="C1965" t="str">
            <v>CPO SINGAPORE</v>
          </cell>
        </row>
        <row r="1966">
          <cell r="B1966">
            <v>9435569</v>
          </cell>
          <cell r="C1966" t="str">
            <v>QI LIN ZUO</v>
          </cell>
        </row>
        <row r="1967">
          <cell r="B1967">
            <v>9435909</v>
          </cell>
          <cell r="C1967" t="str">
            <v>OVERSEAS SANTORINI</v>
          </cell>
        </row>
        <row r="1968">
          <cell r="B1968">
            <v>9436343</v>
          </cell>
          <cell r="C1968" t="str">
            <v>GRAZIA</v>
          </cell>
        </row>
        <row r="1969">
          <cell r="B1969">
            <v>9436707</v>
          </cell>
          <cell r="C1969" t="str">
            <v>ALLEGRA</v>
          </cell>
        </row>
        <row r="1970">
          <cell r="B1970">
            <v>9437658</v>
          </cell>
          <cell r="C1970" t="str">
            <v>FPMC P EAGLE</v>
          </cell>
        </row>
        <row r="1971">
          <cell r="B1971">
            <v>9439797</v>
          </cell>
          <cell r="C1971" t="str">
            <v>RIDGEBURY KATHRINE Z</v>
          </cell>
        </row>
        <row r="1972">
          <cell r="B1972">
            <v>9439797</v>
          </cell>
          <cell r="C1972" t="str">
            <v>YASA MARMARIS</v>
          </cell>
        </row>
        <row r="1973">
          <cell r="B1973">
            <v>9439802</v>
          </cell>
          <cell r="C1973" t="str">
            <v>RIDGEBURY ROSEMARY E</v>
          </cell>
        </row>
        <row r="1974">
          <cell r="B1974">
            <v>9440136</v>
          </cell>
          <cell r="C1974" t="str">
            <v>ATLANTIC PEGASUS</v>
          </cell>
        </row>
        <row r="1975">
          <cell r="B1975">
            <v>9440473</v>
          </cell>
          <cell r="C1975" t="str">
            <v>ALTESSE</v>
          </cell>
        </row>
        <row r="1976">
          <cell r="B1976">
            <v>9440485</v>
          </cell>
          <cell r="C1976" t="str">
            <v>ARAMON</v>
          </cell>
        </row>
        <row r="1977">
          <cell r="B1977">
            <v>9440497</v>
          </cell>
          <cell r="C1977" t="str">
            <v>ALIGOTE</v>
          </cell>
        </row>
        <row r="1978">
          <cell r="B1978">
            <v>9441166</v>
          </cell>
          <cell r="C1978" t="str">
            <v>CAPE TAMPA</v>
          </cell>
        </row>
        <row r="1979">
          <cell r="B1979">
            <v>9441180</v>
          </cell>
          <cell r="C1979" t="str">
            <v>CAPE TEES</v>
          </cell>
        </row>
        <row r="1980">
          <cell r="B1980">
            <v>9441855</v>
          </cell>
          <cell r="C1980" t="str">
            <v>NORD INSPIRATION</v>
          </cell>
        </row>
        <row r="1981">
          <cell r="B1981">
            <v>9442720</v>
          </cell>
          <cell r="C1981" t="str">
            <v>MARLIN IRIS</v>
          </cell>
        </row>
        <row r="1982">
          <cell r="B1982">
            <v>9442720</v>
          </cell>
          <cell r="C1982" t="str">
            <v>MR LEO</v>
          </cell>
        </row>
        <row r="1983">
          <cell r="B1983">
            <v>9443140</v>
          </cell>
          <cell r="C1983" t="str">
            <v>CPO AUSTRALIA</v>
          </cell>
        </row>
        <row r="1984">
          <cell r="B1984">
            <v>9443152</v>
          </cell>
          <cell r="C1984" t="str">
            <v>CPO NEW ZEALAND</v>
          </cell>
        </row>
        <row r="1985">
          <cell r="B1985">
            <v>9443877</v>
          </cell>
          <cell r="C1985" t="str">
            <v>STX ACE 10</v>
          </cell>
        </row>
        <row r="1986">
          <cell r="B1986">
            <v>9444508</v>
          </cell>
          <cell r="C1986" t="str">
            <v>RHINO</v>
          </cell>
        </row>
        <row r="1987">
          <cell r="B1987">
            <v>9447732</v>
          </cell>
          <cell r="C1987" t="str">
            <v>MAERSK MAGELLAN</v>
          </cell>
        </row>
        <row r="1988">
          <cell r="B1988">
            <v>9447756</v>
          </cell>
          <cell r="C1988" t="str">
            <v>GAN TRIUMPH</v>
          </cell>
        </row>
        <row r="1989">
          <cell r="B1989">
            <v>9447768</v>
          </cell>
          <cell r="C1989" t="str">
            <v>MAERSK MALAGA</v>
          </cell>
        </row>
        <row r="1990">
          <cell r="B1990">
            <v>9448152</v>
          </cell>
          <cell r="C1990" t="str">
            <v>FPMC P FORTUNE</v>
          </cell>
        </row>
        <row r="1991">
          <cell r="B1991">
            <v>9448310</v>
          </cell>
          <cell r="C1991" t="str">
            <v>NORD BUTTERFLY</v>
          </cell>
        </row>
        <row r="1992">
          <cell r="B1992">
            <v>9448322</v>
          </cell>
          <cell r="C1992" t="str">
            <v>NORD SWAN</v>
          </cell>
        </row>
        <row r="1993">
          <cell r="B1993">
            <v>9448334</v>
          </cell>
          <cell r="C1993" t="str">
            <v>NORD GOODWILL</v>
          </cell>
        </row>
        <row r="1994">
          <cell r="B1994">
            <v>9448724</v>
          </cell>
          <cell r="C1994" t="str">
            <v>NORD GAINER</v>
          </cell>
        </row>
        <row r="1995">
          <cell r="B1995">
            <v>9448891</v>
          </cell>
          <cell r="C1995" t="str">
            <v>SOPHIA 3</v>
          </cell>
        </row>
        <row r="1996">
          <cell r="B1996">
            <v>9451692</v>
          </cell>
          <cell r="C1996" t="str">
            <v>ALPINE MARINA</v>
          </cell>
        </row>
        <row r="1997">
          <cell r="B1997">
            <v>9451707</v>
          </cell>
          <cell r="C1997" t="str">
            <v>ALPINE MONIQUE</v>
          </cell>
        </row>
        <row r="1998">
          <cell r="B1998">
            <v>9451733</v>
          </cell>
          <cell r="C1998" t="str">
            <v>NINA</v>
          </cell>
        </row>
        <row r="1999">
          <cell r="B1999">
            <v>9455052</v>
          </cell>
          <cell r="C1999" t="str">
            <v>ATLANTIC SIRIUS</v>
          </cell>
        </row>
        <row r="2000">
          <cell r="B2000">
            <v>9455806</v>
          </cell>
          <cell r="C2000" t="str">
            <v>GLENDA MELANIE</v>
          </cell>
        </row>
        <row r="2001">
          <cell r="B2001">
            <v>9456927</v>
          </cell>
          <cell r="C2001" t="str">
            <v>SCF PLYMOUTH</v>
          </cell>
        </row>
        <row r="2002">
          <cell r="B2002">
            <v>9456939</v>
          </cell>
          <cell r="C2002" t="str">
            <v>FLAGSHIP ORCHID</v>
          </cell>
        </row>
        <row r="2003">
          <cell r="B2003">
            <v>9457268</v>
          </cell>
          <cell r="C2003" t="str">
            <v>SEAFRONTIER</v>
          </cell>
        </row>
        <row r="2004">
          <cell r="B2004">
            <v>9457268</v>
          </cell>
          <cell r="C2004" t="str">
            <v>SEA FRONTIER</v>
          </cell>
        </row>
        <row r="2005">
          <cell r="B2005">
            <v>9457713</v>
          </cell>
          <cell r="C2005" t="str">
            <v>ALPINE MAGNOLIA</v>
          </cell>
        </row>
        <row r="2006">
          <cell r="B2006">
            <v>9457763</v>
          </cell>
          <cell r="C2006" t="str">
            <v>ATHIRI</v>
          </cell>
        </row>
        <row r="2007">
          <cell r="B2007">
            <v>9459060</v>
          </cell>
          <cell r="C2007" t="str">
            <v>NAVE ATRIA</v>
          </cell>
        </row>
        <row r="2008">
          <cell r="B2008">
            <v>9459072</v>
          </cell>
          <cell r="C2008" t="str">
            <v>NAVE AQUILA</v>
          </cell>
        </row>
        <row r="2009">
          <cell r="B2009">
            <v>9459084</v>
          </cell>
          <cell r="C2009" t="str">
            <v>NAVE BELLATRIX</v>
          </cell>
        </row>
        <row r="2010">
          <cell r="B2010">
            <v>9459096</v>
          </cell>
          <cell r="C2010" t="str">
            <v>NAVE ORION</v>
          </cell>
        </row>
        <row r="2011">
          <cell r="B2011">
            <v>9460136</v>
          </cell>
          <cell r="C2011" t="str">
            <v>ALPINE AMALIA</v>
          </cell>
        </row>
        <row r="2012">
          <cell r="B2012">
            <v>9461659</v>
          </cell>
          <cell r="C2012" t="str">
            <v>FREJA PEGASUS</v>
          </cell>
        </row>
        <row r="2013">
          <cell r="B2013">
            <v>9461659</v>
          </cell>
          <cell r="C2013" t="str">
            <v>HAFNIA PEGASUS</v>
          </cell>
        </row>
        <row r="2014">
          <cell r="B2014">
            <v>9461661</v>
          </cell>
          <cell r="C2014" t="str">
            <v>HAFINA ANDROMEDA</v>
          </cell>
        </row>
        <row r="2015">
          <cell r="B2015">
            <v>9461661</v>
          </cell>
          <cell r="C2015" t="str">
            <v>HAFNIA ANDROMEDA</v>
          </cell>
        </row>
        <row r="2016">
          <cell r="B2016">
            <v>9461685</v>
          </cell>
          <cell r="C2016" t="str">
            <v>HAFNIA LUPUS</v>
          </cell>
        </row>
        <row r="2017">
          <cell r="B2017">
            <v>9461697</v>
          </cell>
          <cell r="C2017" t="str">
            <v>HAFNIA CRUX</v>
          </cell>
        </row>
        <row r="2018">
          <cell r="B2018">
            <v>9461702</v>
          </cell>
          <cell r="C2018" t="str">
            <v>HAFNIA PHOENIX</v>
          </cell>
        </row>
        <row r="2019">
          <cell r="B2019">
            <v>9464352</v>
          </cell>
          <cell r="C2019" t="str">
            <v>LUCKY SAILOR</v>
          </cell>
        </row>
        <row r="2020">
          <cell r="B2020">
            <v>9464364</v>
          </cell>
          <cell r="C2020" t="str">
            <v>AGIOS NIKOLAOS IV</v>
          </cell>
        </row>
        <row r="2021">
          <cell r="B2021">
            <v>9465966</v>
          </cell>
          <cell r="C2021" t="str">
            <v>TORM ALICE</v>
          </cell>
        </row>
        <row r="2022">
          <cell r="B2022">
            <v>9465978</v>
          </cell>
          <cell r="C2022" t="str">
            <v>TORM ASLAUG</v>
          </cell>
        </row>
        <row r="2023">
          <cell r="B2023">
            <v>9465980</v>
          </cell>
          <cell r="C2023" t="str">
            <v>TORM ALMENA</v>
          </cell>
        </row>
        <row r="2024">
          <cell r="B2024">
            <v>9465992</v>
          </cell>
          <cell r="C2024" t="str">
            <v>TORM AGNES</v>
          </cell>
        </row>
        <row r="2025">
          <cell r="B2025">
            <v>9466001</v>
          </cell>
          <cell r="C2025" t="str">
            <v>TORM ALEXANDRA</v>
          </cell>
        </row>
        <row r="2026">
          <cell r="B2026">
            <v>9466013</v>
          </cell>
          <cell r="C2026" t="str">
            <v>TORM AGNETE</v>
          </cell>
        </row>
        <row r="2027">
          <cell r="B2027">
            <v>9466025</v>
          </cell>
          <cell r="C2027" t="str">
            <v>TORM AMALIE</v>
          </cell>
        </row>
        <row r="2028">
          <cell r="B2028">
            <v>9467732</v>
          </cell>
          <cell r="C2028" t="str">
            <v>SWARNA KAMAL</v>
          </cell>
        </row>
        <row r="2029">
          <cell r="B2029">
            <v>9467809</v>
          </cell>
          <cell r="C2029" t="str">
            <v>HAFNIA ASIA</v>
          </cell>
        </row>
        <row r="2030">
          <cell r="B2030">
            <v>9467811</v>
          </cell>
          <cell r="C2030" t="str">
            <v>HAFNIA AFRICA</v>
          </cell>
        </row>
        <row r="2031">
          <cell r="B2031">
            <v>9470260</v>
          </cell>
          <cell r="C2031" t="str">
            <v>OVERSEAS ATHENS</v>
          </cell>
        </row>
        <row r="2032">
          <cell r="B2032">
            <v>9470911</v>
          </cell>
          <cell r="C2032" t="str">
            <v>GLENDA MEGAN</v>
          </cell>
        </row>
        <row r="2033">
          <cell r="B2033">
            <v>9470985</v>
          </cell>
          <cell r="C2033" t="str">
            <v>MOUNT EVEREST</v>
          </cell>
        </row>
        <row r="2034">
          <cell r="B2034">
            <v>9470997</v>
          </cell>
          <cell r="C2034" t="str">
            <v>MOUNT KIBO</v>
          </cell>
        </row>
        <row r="2035">
          <cell r="B2035">
            <v>9471329</v>
          </cell>
          <cell r="C2035" t="str">
            <v>ENJOY</v>
          </cell>
        </row>
        <row r="2036">
          <cell r="B2036">
            <v>9471329</v>
          </cell>
          <cell r="C2036" t="str">
            <v>FLAGSHIP SAGE</v>
          </cell>
        </row>
        <row r="2037">
          <cell r="B2037">
            <v>9472751</v>
          </cell>
          <cell r="C2037" t="str">
            <v>ORWELL</v>
          </cell>
        </row>
        <row r="2038">
          <cell r="B2038">
            <v>9472763</v>
          </cell>
          <cell r="C2038" t="str">
            <v>CALETTA</v>
          </cell>
        </row>
        <row r="2039">
          <cell r="B2039">
            <v>9476812</v>
          </cell>
          <cell r="C2039" t="str">
            <v>GUNHILD KIRK</v>
          </cell>
        </row>
        <row r="2040">
          <cell r="B2040">
            <v>9476824</v>
          </cell>
          <cell r="C2040" t="str">
            <v>HAFNIA LEO</v>
          </cell>
        </row>
        <row r="2041">
          <cell r="B2041">
            <v>9478688</v>
          </cell>
          <cell r="C2041" t="str">
            <v>ALPINE MEADOW</v>
          </cell>
        </row>
        <row r="2042">
          <cell r="B2042">
            <v>9478705</v>
          </cell>
          <cell r="C2042" t="str">
            <v>ALPINE LEGEND</v>
          </cell>
        </row>
        <row r="2043">
          <cell r="B2043">
            <v>9478717</v>
          </cell>
          <cell r="C2043" t="str">
            <v>ALPINE LIGHT</v>
          </cell>
        </row>
        <row r="2044">
          <cell r="B2044">
            <v>9478729</v>
          </cell>
          <cell r="C2044" t="str">
            <v>ASPROUDA</v>
          </cell>
        </row>
        <row r="2045">
          <cell r="B2045">
            <v>9482550</v>
          </cell>
          <cell r="C2045" t="str">
            <v>LATGALE</v>
          </cell>
        </row>
        <row r="2046">
          <cell r="B2046">
            <v>9482562</v>
          </cell>
          <cell r="C2046" t="str">
            <v>ZEMGALE</v>
          </cell>
        </row>
        <row r="2047">
          <cell r="B2047">
            <v>9482859</v>
          </cell>
          <cell r="C2047" t="str">
            <v>GEORG JACOB</v>
          </cell>
        </row>
        <row r="2048">
          <cell r="B2048">
            <v>9482861</v>
          </cell>
          <cell r="C2048" t="str">
            <v>TILL JACOB</v>
          </cell>
        </row>
        <row r="2049">
          <cell r="B2049">
            <v>9482873</v>
          </cell>
          <cell r="C2049" t="str">
            <v>CORDULA JACOB</v>
          </cell>
        </row>
        <row r="2050">
          <cell r="B2050">
            <v>9483619</v>
          </cell>
          <cell r="C2050" t="str">
            <v>TRADEWIND PASSION</v>
          </cell>
        </row>
        <row r="2051">
          <cell r="B2051">
            <v>9485629</v>
          </cell>
          <cell r="C2051" t="str">
            <v>UACC IBN SINA</v>
          </cell>
        </row>
        <row r="2052">
          <cell r="B2052">
            <v>9485631</v>
          </cell>
          <cell r="C2052" t="str">
            <v>UACC IBN AL HAITHAM</v>
          </cell>
        </row>
        <row r="2053">
          <cell r="B2053">
            <v>9487469</v>
          </cell>
          <cell r="C2053" t="str">
            <v>NAVE TITAN</v>
          </cell>
        </row>
        <row r="2054">
          <cell r="B2054">
            <v>9488413</v>
          </cell>
          <cell r="C2054" t="str">
            <v>NORDIC ANNE</v>
          </cell>
        </row>
        <row r="2055">
          <cell r="B2055">
            <v>9489558</v>
          </cell>
          <cell r="C2055" t="str">
            <v>ADAMAS</v>
          </cell>
        </row>
        <row r="2056">
          <cell r="B2056">
            <v>9494668</v>
          </cell>
          <cell r="C2056" t="str">
            <v>GLENDA MEREDITH</v>
          </cell>
        </row>
        <row r="2057">
          <cell r="B2057">
            <v>9494670</v>
          </cell>
          <cell r="C2057" t="str">
            <v>GLENDA MERYL</v>
          </cell>
        </row>
        <row r="2058">
          <cell r="B2058">
            <v>9496032</v>
          </cell>
          <cell r="C2058" t="str">
            <v>FLAGSHIP PRIVET</v>
          </cell>
        </row>
        <row r="2059">
          <cell r="B2059">
            <v>9506069</v>
          </cell>
          <cell r="C2059" t="str">
            <v>BW SHINANO</v>
          </cell>
        </row>
        <row r="2060">
          <cell r="B2060">
            <v>9506693</v>
          </cell>
          <cell r="C2060" t="str">
            <v>GOLD POINT</v>
          </cell>
        </row>
        <row r="2061">
          <cell r="B2061">
            <v>9509449</v>
          </cell>
          <cell r="C2061" t="str">
            <v>ELANDRA OAK</v>
          </cell>
        </row>
        <row r="2062">
          <cell r="B2062">
            <v>9510462</v>
          </cell>
          <cell r="C2062" t="str">
            <v>SILVER POINT</v>
          </cell>
        </row>
        <row r="2063">
          <cell r="B2063">
            <v>9510682</v>
          </cell>
          <cell r="C2063" t="str">
            <v>MAXWELL BAY</v>
          </cell>
        </row>
        <row r="2064">
          <cell r="B2064">
            <v>9512757</v>
          </cell>
          <cell r="C2064" t="str">
            <v>HIGH PEARL</v>
          </cell>
        </row>
        <row r="2065">
          <cell r="B2065">
            <v>9515917</v>
          </cell>
          <cell r="C2065" t="str">
            <v>ZEFYROS</v>
          </cell>
        </row>
        <row r="2066">
          <cell r="B2066">
            <v>9516222</v>
          </cell>
          <cell r="C2066" t="str">
            <v>ARENDAL</v>
          </cell>
        </row>
        <row r="2067">
          <cell r="B2067">
            <v>9516222</v>
          </cell>
          <cell r="C2067" t="str">
            <v>NAVIG8 ARENDAL</v>
          </cell>
        </row>
        <row r="2068">
          <cell r="B2068">
            <v>9516258</v>
          </cell>
          <cell r="C2068" t="str">
            <v>KOURION</v>
          </cell>
        </row>
        <row r="2069">
          <cell r="B2069">
            <v>9520869</v>
          </cell>
          <cell r="C2069" t="str">
            <v>FLAGSHIP IVY</v>
          </cell>
        </row>
        <row r="2070">
          <cell r="B2070">
            <v>9520869</v>
          </cell>
          <cell r="C2070" t="str">
            <v>RIO LILLEHAMMER</v>
          </cell>
        </row>
        <row r="2071">
          <cell r="B2071">
            <v>9527609</v>
          </cell>
          <cell r="C2071" t="str">
            <v>COLORADO STAR</v>
          </cell>
        </row>
        <row r="2072">
          <cell r="B2072">
            <v>9528134</v>
          </cell>
          <cell r="C2072" t="str">
            <v>DALMACIJA</v>
          </cell>
        </row>
        <row r="2073">
          <cell r="B2073">
            <v>9528392</v>
          </cell>
          <cell r="C2073" t="str">
            <v>MISS MARIAROSARIA</v>
          </cell>
        </row>
        <row r="2074">
          <cell r="B2074">
            <v>9532159</v>
          </cell>
          <cell r="C2074" t="str">
            <v>FS DILIGENCE</v>
          </cell>
        </row>
        <row r="2075">
          <cell r="B2075">
            <v>9538165</v>
          </cell>
          <cell r="C2075" t="str">
            <v>SUPERBA</v>
          </cell>
        </row>
        <row r="2076">
          <cell r="B2076">
            <v>9539573</v>
          </cell>
          <cell r="C2076" t="str">
            <v>PACIFIC ZIRCON</v>
          </cell>
        </row>
        <row r="2077">
          <cell r="B2077">
            <v>9539597</v>
          </cell>
          <cell r="C2077" t="str">
            <v>PACIFIC ONYX</v>
          </cell>
        </row>
        <row r="2078">
          <cell r="B2078">
            <v>9539925</v>
          </cell>
          <cell r="C2078" t="str">
            <v>ARDMORE SEAVENTURE</v>
          </cell>
        </row>
        <row r="2079">
          <cell r="B2079">
            <v>9540807</v>
          </cell>
          <cell r="C2079" t="str">
            <v>HIMALAYA</v>
          </cell>
        </row>
        <row r="2080">
          <cell r="B2080">
            <v>9540821</v>
          </cell>
          <cell r="C2080" t="str">
            <v>UNIQUE GUARDIAN</v>
          </cell>
        </row>
        <row r="2081">
          <cell r="B2081">
            <v>9543548</v>
          </cell>
          <cell r="C2081" t="str">
            <v>TORM ARAWA</v>
          </cell>
        </row>
        <row r="2082">
          <cell r="B2082">
            <v>9544592</v>
          </cell>
          <cell r="C2082" t="str">
            <v>EASTERN FORCE</v>
          </cell>
        </row>
        <row r="2083">
          <cell r="B2083">
            <v>9544592</v>
          </cell>
          <cell r="C2083" t="str">
            <v>ESKDEN</v>
          </cell>
        </row>
        <row r="2084">
          <cell r="B2084">
            <v>9544607</v>
          </cell>
          <cell r="C2084" t="str">
            <v>JBU SINCERITY</v>
          </cell>
        </row>
        <row r="2085">
          <cell r="B2085">
            <v>9547506</v>
          </cell>
          <cell r="C2085" t="str">
            <v>NORD IMAGINATION</v>
          </cell>
        </row>
        <row r="2086">
          <cell r="B2086">
            <v>9547520</v>
          </cell>
          <cell r="C2086" t="str">
            <v>ALPINE MARIE</v>
          </cell>
        </row>
        <row r="2087">
          <cell r="B2087">
            <v>9547776</v>
          </cell>
          <cell r="C2087" t="str">
            <v>NORTHSEA BETA</v>
          </cell>
        </row>
        <row r="2088">
          <cell r="B2088">
            <v>9550682</v>
          </cell>
          <cell r="C2088" t="str">
            <v>SUMMIT AUSTRALIA</v>
          </cell>
        </row>
        <row r="2089">
          <cell r="B2089">
            <v>9550694</v>
          </cell>
          <cell r="C2089" t="str">
            <v>UACC EAGLE</v>
          </cell>
        </row>
        <row r="2090">
          <cell r="B2090">
            <v>9550709</v>
          </cell>
          <cell r="C2090" t="str">
            <v>SUMMIT AFRICA</v>
          </cell>
        </row>
        <row r="2091">
          <cell r="B2091">
            <v>9555292</v>
          </cell>
          <cell r="C2091" t="str">
            <v>NORD INNOVATION</v>
          </cell>
        </row>
        <row r="2092">
          <cell r="B2092">
            <v>9555307</v>
          </cell>
          <cell r="C2092" t="str">
            <v>LEOPARD</v>
          </cell>
        </row>
        <row r="2093">
          <cell r="B2093">
            <v>9556181</v>
          </cell>
          <cell r="C2093" t="str">
            <v>NAVIG8 HONOR</v>
          </cell>
        </row>
        <row r="2094">
          <cell r="B2094">
            <v>9564671</v>
          </cell>
          <cell r="C2094" t="str">
            <v>IRIS VICTORIA</v>
          </cell>
        </row>
        <row r="2095">
          <cell r="B2095">
            <v>9568031</v>
          </cell>
          <cell r="C2095" t="str">
            <v>NORD INTEGRITY</v>
          </cell>
        </row>
        <row r="2096">
          <cell r="B2096">
            <v>9570101</v>
          </cell>
          <cell r="C2096" t="str">
            <v>SEACLIPPER</v>
          </cell>
        </row>
        <row r="2097">
          <cell r="B2097">
            <v>9571038</v>
          </cell>
          <cell r="C2097" t="str">
            <v>JUSTICE VICTORIA</v>
          </cell>
        </row>
        <row r="2098">
          <cell r="B2098">
            <v>9573658</v>
          </cell>
          <cell r="C2098" t="str">
            <v>MAERSK MISAKI</v>
          </cell>
        </row>
        <row r="2099">
          <cell r="B2099">
            <v>9573660</v>
          </cell>
          <cell r="C2099" t="str">
            <v>PACIFIC DIAMOND</v>
          </cell>
        </row>
        <row r="2100">
          <cell r="B2100">
            <v>9573684</v>
          </cell>
          <cell r="C2100" t="str">
            <v>CARINA</v>
          </cell>
        </row>
        <row r="2101">
          <cell r="B2101">
            <v>9577056</v>
          </cell>
          <cell r="C2101" t="str">
            <v>SCF ALPINE</v>
          </cell>
        </row>
        <row r="2102">
          <cell r="B2102">
            <v>9577123</v>
          </cell>
          <cell r="C2102" t="str">
            <v>SCF PRUDENCIA</v>
          </cell>
        </row>
        <row r="2103">
          <cell r="B2103">
            <v>9581447</v>
          </cell>
          <cell r="C2103" t="str">
            <v>FIDELITY II</v>
          </cell>
        </row>
        <row r="2104">
          <cell r="B2104">
            <v>9583653</v>
          </cell>
          <cell r="C2104" t="str">
            <v>NISIDA</v>
          </cell>
        </row>
        <row r="2105">
          <cell r="B2105">
            <v>9583665</v>
          </cell>
          <cell r="C2105" t="str">
            <v>MISENO</v>
          </cell>
        </row>
        <row r="2106">
          <cell r="B2106">
            <v>9584102</v>
          </cell>
          <cell r="C2106" t="str">
            <v>KAMOME VICTORIA</v>
          </cell>
        </row>
        <row r="2107">
          <cell r="B2107">
            <v>9587831</v>
          </cell>
          <cell r="C2107" t="str">
            <v>AGENA</v>
          </cell>
        </row>
        <row r="2108">
          <cell r="B2108">
            <v>9587843</v>
          </cell>
          <cell r="C2108" t="str">
            <v>ASTELLA</v>
          </cell>
        </row>
        <row r="2109">
          <cell r="B2109">
            <v>9589815</v>
          </cell>
          <cell r="C2109" t="str">
            <v>LILAC VICTORIA</v>
          </cell>
        </row>
        <row r="2110">
          <cell r="B2110">
            <v>9589932</v>
          </cell>
          <cell r="C2110" t="str">
            <v>NAVE CASSIOPEIA</v>
          </cell>
        </row>
        <row r="2111">
          <cell r="B2111">
            <v>9590905</v>
          </cell>
          <cell r="C2111" t="str">
            <v>MAERSK MIYAJIMA</v>
          </cell>
        </row>
        <row r="2112">
          <cell r="B2112">
            <v>9592680</v>
          </cell>
          <cell r="C2112" t="str">
            <v>JO PINARI</v>
          </cell>
        </row>
        <row r="2113">
          <cell r="B2113">
            <v>9592692</v>
          </cell>
          <cell r="C2113" t="str">
            <v>JO PROVEL</v>
          </cell>
        </row>
        <row r="2114">
          <cell r="B2114">
            <v>9594896</v>
          </cell>
          <cell r="C2114" t="str">
            <v>FLAGSHIP TULIP</v>
          </cell>
        </row>
        <row r="2115">
          <cell r="B2115">
            <v>9594896</v>
          </cell>
          <cell r="C2115" t="str">
            <v>EMERALD SUMMIT</v>
          </cell>
        </row>
        <row r="2116">
          <cell r="B2116">
            <v>9595137</v>
          </cell>
          <cell r="C2116" t="str">
            <v>ATRIA</v>
          </cell>
        </row>
        <row r="2117">
          <cell r="B2117">
            <v>9601194</v>
          </cell>
          <cell r="C2117" t="str">
            <v>KING PHILIPPOS</v>
          </cell>
        </row>
        <row r="2118">
          <cell r="B2118">
            <v>9602722</v>
          </cell>
          <cell r="C2118" t="str">
            <v>JO REDWOOD</v>
          </cell>
        </row>
        <row r="2119">
          <cell r="B2119">
            <v>9607198</v>
          </cell>
          <cell r="C2119" t="str">
            <v>BW HAWK</v>
          </cell>
        </row>
        <row r="2120">
          <cell r="B2120">
            <v>9607203</v>
          </cell>
          <cell r="C2120" t="str">
            <v>BW KESTREL</v>
          </cell>
        </row>
        <row r="2121">
          <cell r="B2121">
            <v>9607629</v>
          </cell>
          <cell r="C2121" t="str">
            <v>HISTRIA CROWN</v>
          </cell>
        </row>
        <row r="2122">
          <cell r="B2122">
            <v>9608867</v>
          </cell>
          <cell r="C2122" t="str">
            <v>MAGIC VICTORIA</v>
          </cell>
        </row>
        <row r="2123">
          <cell r="B2123">
            <v>9617959</v>
          </cell>
          <cell r="C2123" t="str">
            <v>HAFNIA LIBRA</v>
          </cell>
        </row>
        <row r="2124">
          <cell r="B2124">
            <v>9629574</v>
          </cell>
          <cell r="C2124" t="str">
            <v>SEAFRIEND</v>
          </cell>
        </row>
        <row r="2125">
          <cell r="B2125">
            <v>9629926</v>
          </cell>
          <cell r="C2125" t="str">
            <v>STI AMBER</v>
          </cell>
        </row>
        <row r="2126">
          <cell r="B2126">
            <v>9629940</v>
          </cell>
          <cell r="C2126" t="str">
            <v>STI RUBY</v>
          </cell>
        </row>
        <row r="2127">
          <cell r="B2127">
            <v>9629952</v>
          </cell>
          <cell r="C2127" t="str">
            <v>STI GARNET</v>
          </cell>
        </row>
        <row r="2128">
          <cell r="B2128">
            <v>9629964</v>
          </cell>
          <cell r="C2128" t="str">
            <v>STI ONYX</v>
          </cell>
        </row>
        <row r="2129">
          <cell r="B2129">
            <v>9631383</v>
          </cell>
          <cell r="C2129" t="str">
            <v>AMI</v>
          </cell>
        </row>
        <row r="2130">
          <cell r="B2130">
            <v>9635755</v>
          </cell>
          <cell r="C2130" t="str">
            <v>LEOPARD MOON</v>
          </cell>
        </row>
        <row r="2131">
          <cell r="B2131">
            <v>9635767</v>
          </cell>
          <cell r="C2131" t="str">
            <v>LEOPARD STAR</v>
          </cell>
        </row>
        <row r="2132">
          <cell r="B2132">
            <v>9635779</v>
          </cell>
          <cell r="C2132" t="str">
            <v>LEOPARD SEA</v>
          </cell>
        </row>
        <row r="2133">
          <cell r="B2133">
            <v>9635808</v>
          </cell>
          <cell r="C2133" t="str">
            <v>BW LYNX</v>
          </cell>
        </row>
        <row r="2134">
          <cell r="B2134">
            <v>9635810</v>
          </cell>
          <cell r="C2134" t="str">
            <v>BW PUMA</v>
          </cell>
        </row>
        <row r="2135">
          <cell r="B2135">
            <v>9635822</v>
          </cell>
          <cell r="C2135" t="str">
            <v>BW LEOPARD</v>
          </cell>
        </row>
        <row r="2136">
          <cell r="B2136">
            <v>9635834</v>
          </cell>
          <cell r="C2136" t="str">
            <v>BW CHEETAH</v>
          </cell>
        </row>
        <row r="2137">
          <cell r="B2137">
            <v>9636565</v>
          </cell>
          <cell r="C2137" t="str">
            <v>VEGAS (Coastal)</v>
          </cell>
        </row>
        <row r="2138">
          <cell r="B2138">
            <v>9636632</v>
          </cell>
          <cell r="C2138" t="str">
            <v>ALGA</v>
          </cell>
        </row>
        <row r="2139">
          <cell r="B2139">
            <v>9636644</v>
          </cell>
          <cell r="C2139" t="str">
            <v>MAERSK AEGEAN</v>
          </cell>
        </row>
        <row r="2140">
          <cell r="B2140">
            <v>9637076</v>
          </cell>
          <cell r="C2140" t="str">
            <v>ARDMORE SEAVANTAGE</v>
          </cell>
        </row>
        <row r="2141">
          <cell r="B2141">
            <v>9637117</v>
          </cell>
          <cell r="C2141" t="str">
            <v>DORIC PIONEER</v>
          </cell>
        </row>
        <row r="2142">
          <cell r="B2142">
            <v>9637129</v>
          </cell>
          <cell r="C2142" t="str">
            <v>DORIC BREEZE</v>
          </cell>
        </row>
        <row r="2143">
          <cell r="B2143">
            <v>9642019</v>
          </cell>
          <cell r="C2143" t="str">
            <v>STENAWECO SPIRIT</v>
          </cell>
        </row>
        <row r="2144">
          <cell r="B2144">
            <v>9644225</v>
          </cell>
          <cell r="C2144" t="str">
            <v>HAPPY LADY</v>
          </cell>
        </row>
        <row r="2145">
          <cell r="B2145">
            <v>9644237</v>
          </cell>
          <cell r="C2145" t="str">
            <v>ATHINA M</v>
          </cell>
        </row>
        <row r="2146">
          <cell r="B2146">
            <v>9645762</v>
          </cell>
          <cell r="C2146" t="str">
            <v>STI LE ROCHER</v>
          </cell>
        </row>
        <row r="2147">
          <cell r="B2147">
            <v>9645786</v>
          </cell>
          <cell r="C2147" t="str">
            <v>STI FONTVIEILLE</v>
          </cell>
        </row>
        <row r="2148">
          <cell r="B2148">
            <v>9650573</v>
          </cell>
          <cell r="C2148" t="str">
            <v>STI SAPPHIRE</v>
          </cell>
        </row>
        <row r="2149">
          <cell r="B2149">
            <v>9654555</v>
          </cell>
          <cell r="C2149" t="str">
            <v>ARDMORE ENTERPRISE</v>
          </cell>
        </row>
        <row r="2150">
          <cell r="B2150">
            <v>9654567</v>
          </cell>
          <cell r="C2150" t="str">
            <v>ARDMORE ENDURANCE</v>
          </cell>
        </row>
        <row r="2151">
          <cell r="B2151">
            <v>9654579</v>
          </cell>
          <cell r="C2151" t="str">
            <v>FRONT CLYDE</v>
          </cell>
        </row>
        <row r="2152">
          <cell r="B2152">
            <v>9654581</v>
          </cell>
          <cell r="C2152" t="str">
            <v>ARDMORE EXPLORER</v>
          </cell>
        </row>
        <row r="2153">
          <cell r="B2153">
            <v>9655913</v>
          </cell>
          <cell r="C2153" t="str">
            <v>STI EMERALD</v>
          </cell>
        </row>
        <row r="2154">
          <cell r="B2154">
            <v>9655975</v>
          </cell>
          <cell r="C2154" t="str">
            <v>ALPINE MARIA</v>
          </cell>
        </row>
        <row r="2155">
          <cell r="B2155">
            <v>9655987</v>
          </cell>
          <cell r="C2155" t="str">
            <v>ALPINE MARY</v>
          </cell>
        </row>
        <row r="2156">
          <cell r="B2156">
            <v>9657038</v>
          </cell>
          <cell r="C2156" t="str">
            <v>NAVE JUPITER</v>
          </cell>
        </row>
        <row r="2157">
          <cell r="B2157">
            <v>9657052</v>
          </cell>
          <cell r="C2157" t="str">
            <v>NAVE VELOCITY</v>
          </cell>
        </row>
        <row r="2158">
          <cell r="B2158">
            <v>9657064</v>
          </cell>
          <cell r="C2158" t="str">
            <v>PYXIS THETA</v>
          </cell>
        </row>
        <row r="2159">
          <cell r="B2159">
            <v>9658379</v>
          </cell>
          <cell r="C2159" t="str">
            <v>STI BERYL</v>
          </cell>
        </row>
        <row r="2160">
          <cell r="B2160">
            <v>9664770</v>
          </cell>
          <cell r="C2160" t="str">
            <v>FRONT LION</v>
          </cell>
        </row>
        <row r="2161">
          <cell r="B2161">
            <v>9667461</v>
          </cell>
          <cell r="C2161" t="str">
            <v>STENA IMPRESSION</v>
          </cell>
        </row>
        <row r="2162">
          <cell r="B2162">
            <v>9667497</v>
          </cell>
          <cell r="C2162" t="str">
            <v>STENA IMPORTANT</v>
          </cell>
        </row>
        <row r="2163">
          <cell r="B2163">
            <v>9667928</v>
          </cell>
          <cell r="C2163" t="str">
            <v>EVINOS</v>
          </cell>
        </row>
        <row r="2164">
          <cell r="B2164">
            <v>9667942</v>
          </cell>
          <cell r="C2164" t="str">
            <v>ARDMORE ENDEAVOUR</v>
          </cell>
        </row>
        <row r="2165">
          <cell r="B2165">
            <v>9669938</v>
          </cell>
          <cell r="C2165" t="str">
            <v>STI DUCHESSA</v>
          </cell>
        </row>
        <row r="2166">
          <cell r="B2166">
            <v>9669940</v>
          </cell>
          <cell r="C2166" t="str">
            <v>STI OPERA</v>
          </cell>
        </row>
        <row r="2167">
          <cell r="B2167">
            <v>9675494</v>
          </cell>
          <cell r="C2167" t="str">
            <v>BW COUGAR</v>
          </cell>
        </row>
        <row r="2168">
          <cell r="B2168">
            <v>9676527</v>
          </cell>
          <cell r="C2168" t="str">
            <v>GREEN HELLAS</v>
          </cell>
        </row>
        <row r="2169">
          <cell r="B2169">
            <v>9681106</v>
          </cell>
          <cell r="C2169" t="str">
            <v>STI TEXAS CITY</v>
          </cell>
        </row>
        <row r="2170">
          <cell r="B2170">
            <v>9681120</v>
          </cell>
          <cell r="C2170" t="str">
            <v>STI SAN ANTONIO</v>
          </cell>
        </row>
        <row r="2171">
          <cell r="B2171">
            <v>9681132</v>
          </cell>
          <cell r="C2171" t="str">
            <v>STI BENICIA</v>
          </cell>
        </row>
        <row r="2172">
          <cell r="B2172">
            <v>9681144</v>
          </cell>
          <cell r="C2172" t="str">
            <v>STI ST CHARLES</v>
          </cell>
        </row>
        <row r="2173">
          <cell r="B2173">
            <v>9681156</v>
          </cell>
          <cell r="C2173" t="str">
            <v>STI MEMPHIS</v>
          </cell>
        </row>
        <row r="2174">
          <cell r="B2174">
            <v>9681390</v>
          </cell>
          <cell r="C2174" t="str">
            <v>STI VENERE</v>
          </cell>
        </row>
        <row r="2175">
          <cell r="B2175">
            <v>9681857</v>
          </cell>
          <cell r="C2175" t="str">
            <v>HIGH LOYALTY</v>
          </cell>
        </row>
        <row r="2176">
          <cell r="B2176">
            <v>9682241</v>
          </cell>
          <cell r="C2176" t="str">
            <v>BW OSPREY</v>
          </cell>
        </row>
        <row r="2177">
          <cell r="B2177">
            <v>9683362</v>
          </cell>
          <cell r="C2177" t="str">
            <v>SILVER GWEN</v>
          </cell>
        </row>
        <row r="2178">
          <cell r="B2178">
            <v>9686637</v>
          </cell>
          <cell r="C2178" t="str">
            <v>FRONT CHEETAH</v>
          </cell>
        </row>
        <row r="2179">
          <cell r="B2179">
            <v>9686699</v>
          </cell>
          <cell r="C2179" t="str">
            <v>STI VIRTUS</v>
          </cell>
        </row>
        <row r="2180">
          <cell r="B2180">
            <v>9686704</v>
          </cell>
          <cell r="C2180" t="str">
            <v>STI AQUA</v>
          </cell>
        </row>
        <row r="2181">
          <cell r="B2181">
            <v>9686716</v>
          </cell>
          <cell r="C2181" t="str">
            <v>STI DAMA</v>
          </cell>
        </row>
        <row r="2182">
          <cell r="B2182">
            <v>9686728</v>
          </cell>
          <cell r="C2182" t="str">
            <v>STI REGINA</v>
          </cell>
        </row>
        <row r="2183">
          <cell r="B2183">
            <v>9686730</v>
          </cell>
          <cell r="C2183" t="str">
            <v>STI MAYFAIR</v>
          </cell>
        </row>
        <row r="2184">
          <cell r="B2184">
            <v>9686742</v>
          </cell>
          <cell r="C2184" t="str">
            <v>STI TRIBECA</v>
          </cell>
        </row>
        <row r="2185">
          <cell r="B2185">
            <v>9686754</v>
          </cell>
          <cell r="C2185" t="str">
            <v>STI SOHO</v>
          </cell>
        </row>
        <row r="2186">
          <cell r="B2186">
            <v>9686766</v>
          </cell>
          <cell r="C2186" t="str">
            <v>STI GRAMERCY</v>
          </cell>
        </row>
        <row r="2187">
          <cell r="B2187">
            <v>9686857</v>
          </cell>
          <cell r="C2187" t="str">
            <v>STI COMANDANTE</v>
          </cell>
        </row>
        <row r="2188">
          <cell r="B2188">
            <v>9686986</v>
          </cell>
          <cell r="C2188" t="str">
            <v>DONG-A TRITON</v>
          </cell>
        </row>
        <row r="2189">
          <cell r="B2189">
            <v>9688350</v>
          </cell>
          <cell r="C2189" t="str">
            <v>STI YORKVILLE</v>
          </cell>
        </row>
        <row r="2190">
          <cell r="B2190">
            <v>9688362</v>
          </cell>
          <cell r="C2190" t="str">
            <v>STI BATTERY</v>
          </cell>
        </row>
        <row r="2191">
          <cell r="B2191">
            <v>9688415</v>
          </cell>
          <cell r="C2191" t="str">
            <v>STENAWECO A.CORRADO</v>
          </cell>
        </row>
        <row r="2192">
          <cell r="B2192">
            <v>9688415</v>
          </cell>
          <cell r="C2192" t="str">
            <v>STENAWECO A. CORRADO</v>
          </cell>
        </row>
        <row r="2193">
          <cell r="B2193">
            <v>9688831</v>
          </cell>
          <cell r="C2193" t="str">
            <v>STI MADISON</v>
          </cell>
        </row>
        <row r="2194">
          <cell r="B2194">
            <v>9689134</v>
          </cell>
          <cell r="C2194" t="str">
            <v>HIGH SUN</v>
          </cell>
        </row>
        <row r="2195">
          <cell r="B2195">
            <v>9690808</v>
          </cell>
          <cell r="C2195" t="str">
            <v>STI SLOANE</v>
          </cell>
        </row>
        <row r="2196">
          <cell r="B2196">
            <v>9690834</v>
          </cell>
          <cell r="C2196" t="str">
            <v>STI ORCHARD</v>
          </cell>
        </row>
        <row r="2197">
          <cell r="B2197">
            <v>9691735</v>
          </cell>
          <cell r="C2197" t="str">
            <v>STI WEMBLEY</v>
          </cell>
        </row>
        <row r="2198">
          <cell r="B2198">
            <v>9694464</v>
          </cell>
          <cell r="C2198" t="str">
            <v>BW PANTHER</v>
          </cell>
        </row>
        <row r="2199">
          <cell r="B2199">
            <v>9694476</v>
          </cell>
          <cell r="C2199" t="str">
            <v>BW BOBCAT</v>
          </cell>
        </row>
        <row r="2200">
          <cell r="B2200">
            <v>9696553</v>
          </cell>
          <cell r="C2200" t="str">
            <v>STI ACTON</v>
          </cell>
        </row>
        <row r="2201">
          <cell r="B2201">
            <v>9696589</v>
          </cell>
          <cell r="C2201" t="str">
            <v>STI POPLAR</v>
          </cell>
        </row>
        <row r="2202">
          <cell r="B2202">
            <v>9696682</v>
          </cell>
          <cell r="C2202" t="str">
            <v>STI ROSE</v>
          </cell>
        </row>
        <row r="2203">
          <cell r="B2203">
            <v>9697210</v>
          </cell>
          <cell r="C2203" t="str">
            <v>MARLIN AMBER</v>
          </cell>
        </row>
        <row r="2204">
          <cell r="B2204">
            <v>9697246</v>
          </cell>
          <cell r="C2204" t="str">
            <v>MARLIN AMMOLITE</v>
          </cell>
        </row>
        <row r="2205">
          <cell r="B2205">
            <v>9697595</v>
          </cell>
          <cell r="C2205" t="str">
            <v>STI OXFORD</v>
          </cell>
        </row>
        <row r="2206">
          <cell r="B2206">
            <v>9697612</v>
          </cell>
          <cell r="C2206" t="str">
            <v>EXCELSIOR BAY</v>
          </cell>
        </row>
        <row r="2207">
          <cell r="B2207">
            <v>9697624</v>
          </cell>
          <cell r="C2207" t="str">
            <v>CRYSTAL BAY</v>
          </cell>
        </row>
        <row r="2208">
          <cell r="B2208">
            <v>9697636</v>
          </cell>
          <cell r="C2208" t="str">
            <v>HARRISON BAY</v>
          </cell>
        </row>
        <row r="2209">
          <cell r="B2209">
            <v>9697648</v>
          </cell>
          <cell r="C2209" t="str">
            <v>SAINT ALBANS BAY</v>
          </cell>
        </row>
        <row r="2210">
          <cell r="B2210">
            <v>9700342</v>
          </cell>
          <cell r="C2210" t="str">
            <v>ACTIVE</v>
          </cell>
        </row>
        <row r="2211">
          <cell r="B2211">
            <v>9702209</v>
          </cell>
          <cell r="C2211" t="str">
            <v>JANE S</v>
          </cell>
        </row>
        <row r="2212">
          <cell r="B2212">
            <v>9704441</v>
          </cell>
          <cell r="C2212" t="str">
            <v>ZOILO</v>
          </cell>
        </row>
        <row r="2213">
          <cell r="B2213">
            <v>9704453</v>
          </cell>
          <cell r="C2213" t="str">
            <v>STI BLACK HAWK</v>
          </cell>
        </row>
        <row r="2214">
          <cell r="B2214">
            <v>9706425</v>
          </cell>
          <cell r="C2214" t="str">
            <v>STI NOTTING HILL</v>
          </cell>
        </row>
        <row r="2215">
          <cell r="B2215">
            <v>9706463</v>
          </cell>
          <cell r="C2215" t="str">
            <v>STI HAMMERSMITH</v>
          </cell>
        </row>
        <row r="2216">
          <cell r="B2216">
            <v>9706839</v>
          </cell>
          <cell r="C2216" t="str">
            <v>STI BRONX</v>
          </cell>
        </row>
        <row r="2217">
          <cell r="B2217">
            <v>9707261</v>
          </cell>
          <cell r="C2217" t="str">
            <v>STI MANHATTAN</v>
          </cell>
        </row>
        <row r="2218">
          <cell r="B2218">
            <v>9707807</v>
          </cell>
          <cell r="C2218" t="str">
            <v>STI OSCEOLA</v>
          </cell>
        </row>
        <row r="2219">
          <cell r="B2219">
            <v>9707819</v>
          </cell>
          <cell r="C2219" t="str">
            <v>VUKOVAR</v>
          </cell>
        </row>
        <row r="2220">
          <cell r="B2220">
            <v>9708203</v>
          </cell>
          <cell r="C2220" t="str">
            <v>ARDMORE SEALION</v>
          </cell>
        </row>
        <row r="2221">
          <cell r="B2221">
            <v>9708215</v>
          </cell>
          <cell r="C2221" t="str">
            <v>ARDMORE SEAFOX</v>
          </cell>
        </row>
        <row r="2222">
          <cell r="B2222">
            <v>9708227</v>
          </cell>
          <cell r="C2222" t="str">
            <v>ARDMORE SEAWOLF</v>
          </cell>
        </row>
        <row r="2223">
          <cell r="B2223">
            <v>9708564</v>
          </cell>
          <cell r="C2223" t="str">
            <v>STI CARNABY</v>
          </cell>
        </row>
        <row r="2224">
          <cell r="B2224">
            <v>9708588</v>
          </cell>
          <cell r="C2224" t="str">
            <v>NAVIG8 SOLACE</v>
          </cell>
        </row>
        <row r="2225">
          <cell r="B2225">
            <v>9708617</v>
          </cell>
          <cell r="C2225" t="str">
            <v>MAERSK TACOMA</v>
          </cell>
        </row>
        <row r="2226">
          <cell r="B2226">
            <v>9712292</v>
          </cell>
          <cell r="C2226" t="str">
            <v>TORM THOR</v>
          </cell>
        </row>
        <row r="2227">
          <cell r="B2227">
            <v>9712307</v>
          </cell>
          <cell r="C2227" t="str">
            <v>TORM THUNDER</v>
          </cell>
        </row>
        <row r="2228">
          <cell r="B2228">
            <v>9712319</v>
          </cell>
          <cell r="C2228" t="str">
            <v>TORM TITAN</v>
          </cell>
        </row>
        <row r="2229">
          <cell r="B2229">
            <v>9717773</v>
          </cell>
          <cell r="C2229" t="str">
            <v>JENNINGS BAY</v>
          </cell>
        </row>
        <row r="2230">
          <cell r="B2230">
            <v>9717785</v>
          </cell>
          <cell r="C2230" t="str">
            <v>LAFAYETTE BAY</v>
          </cell>
        </row>
        <row r="2231">
          <cell r="B2231">
            <v>9718088</v>
          </cell>
          <cell r="C2231" t="str">
            <v>MAERSK TORSHAVN</v>
          </cell>
        </row>
        <row r="2232">
          <cell r="B2232">
            <v>9718741</v>
          </cell>
          <cell r="C2232" t="str">
            <v>MUSCAT SILVER</v>
          </cell>
        </row>
        <row r="2233">
          <cell r="B2233">
            <v>9718818</v>
          </cell>
          <cell r="C2233" t="str">
            <v>MADHA SILVER</v>
          </cell>
        </row>
        <row r="2234">
          <cell r="B2234">
            <v>9718894</v>
          </cell>
          <cell r="C2234" t="str">
            <v>SILVER JOAN</v>
          </cell>
        </row>
        <row r="2235">
          <cell r="B2235">
            <v>9721906</v>
          </cell>
          <cell r="C2235" t="str">
            <v>MARLIN AQUAMARINE</v>
          </cell>
        </row>
        <row r="2236">
          <cell r="B2236">
            <v>9721918</v>
          </cell>
          <cell r="C2236" t="str">
            <v>MARLIN AVENTURINE</v>
          </cell>
        </row>
        <row r="2237">
          <cell r="B2237">
            <v>9723007</v>
          </cell>
          <cell r="C2237" t="str">
            <v>ALDEBARAN</v>
          </cell>
        </row>
        <row r="2238">
          <cell r="B2238">
            <v>9723019</v>
          </cell>
          <cell r="C2238" t="str">
            <v>ANTARES</v>
          </cell>
        </row>
        <row r="2239">
          <cell r="B2239">
            <v>9724611</v>
          </cell>
          <cell r="C2239" t="str">
            <v>ARCHON</v>
          </cell>
        </row>
        <row r="2240">
          <cell r="B2240">
            <v>9725639</v>
          </cell>
          <cell r="C2240" t="str">
            <v>HAFNIA SUNDA</v>
          </cell>
        </row>
        <row r="2241">
          <cell r="B2241">
            <v>9726451</v>
          </cell>
          <cell r="C2241" t="str">
            <v>MAERSK TANGIER</v>
          </cell>
        </row>
        <row r="2242">
          <cell r="B2242">
            <v>9726487</v>
          </cell>
          <cell r="C2242" t="str">
            <v>TORM TIMOTHY</v>
          </cell>
        </row>
        <row r="2243">
          <cell r="B2243">
            <v>9726619</v>
          </cell>
          <cell r="C2243" t="str">
            <v>HAFNIA LENE</v>
          </cell>
        </row>
        <row r="2244">
          <cell r="B2244">
            <v>9732230</v>
          </cell>
          <cell r="C2244" t="str">
            <v>STELLATA</v>
          </cell>
        </row>
        <row r="2245">
          <cell r="B2245">
            <v>9732682</v>
          </cell>
          <cell r="C2245" t="str">
            <v>HAFNIA KIRSTEN</v>
          </cell>
        </row>
        <row r="2246">
          <cell r="B2246">
            <v>9735579</v>
          </cell>
          <cell r="C2246" t="str">
            <v>NAVIG8 EXCEL</v>
          </cell>
        </row>
        <row r="2247">
          <cell r="B2247">
            <v>9735646</v>
          </cell>
          <cell r="C2247" t="str">
            <v>NAVIG8 EXCELLENCE</v>
          </cell>
        </row>
        <row r="2248">
          <cell r="B2248">
            <v>9737515</v>
          </cell>
          <cell r="C2248" t="str">
            <v>BLUEBIRD</v>
          </cell>
        </row>
        <row r="2249">
          <cell r="B2249">
            <v>9737527</v>
          </cell>
          <cell r="C2249" t="str">
            <v>STARLING</v>
          </cell>
        </row>
        <row r="2250">
          <cell r="B2250">
            <v>9746243</v>
          </cell>
          <cell r="C2250" t="str">
            <v>ELANDRA SPRUCE</v>
          </cell>
        </row>
        <row r="2251">
          <cell r="B2251">
            <v>9746255</v>
          </cell>
          <cell r="C2251" t="str">
            <v>LARGO SUN</v>
          </cell>
        </row>
        <row r="2252">
          <cell r="B2252">
            <v>9760213</v>
          </cell>
          <cell r="C2252" t="str">
            <v>NAVIG8 PRECISION</v>
          </cell>
        </row>
        <row r="2253">
          <cell r="B2253">
            <v>9773935</v>
          </cell>
          <cell r="C2253" t="str">
            <v>STAR ENERGY</v>
          </cell>
        </row>
        <row r="2254">
          <cell r="B2254">
            <v>9033359</v>
          </cell>
          <cell r="C2254" t="str">
            <v>VEGA (Chemical)</v>
          </cell>
        </row>
        <row r="2255">
          <cell r="B2255">
            <v>7005736</v>
          </cell>
          <cell r="C2255" t="str">
            <v>MARINER A</v>
          </cell>
        </row>
        <row r="2256">
          <cell r="B2256">
            <v>7118222</v>
          </cell>
          <cell r="C2256" t="str">
            <v>ASPEN</v>
          </cell>
        </row>
        <row r="2257">
          <cell r="B2257">
            <v>7343047</v>
          </cell>
          <cell r="C2257" t="str">
            <v>ORION</v>
          </cell>
        </row>
        <row r="2258">
          <cell r="B2258">
            <v>7801752</v>
          </cell>
          <cell r="C2258" t="str">
            <v>NARA</v>
          </cell>
        </row>
        <row r="2259">
          <cell r="B2259">
            <v>7818793</v>
          </cell>
          <cell r="C2259" t="str">
            <v>EMERALD STAR</v>
          </cell>
        </row>
        <row r="2260">
          <cell r="B2260">
            <v>7907776</v>
          </cell>
          <cell r="C2260" t="str">
            <v>KAPADOKIA</v>
          </cell>
        </row>
        <row r="2261">
          <cell r="B2261">
            <v>7915266</v>
          </cell>
          <cell r="C2261" t="str">
            <v>NORD SEA</v>
          </cell>
        </row>
        <row r="2262">
          <cell r="B2262">
            <v>7921320</v>
          </cell>
          <cell r="C2262" t="str">
            <v>SEA EXPRESS</v>
          </cell>
        </row>
        <row r="2263">
          <cell r="B2263">
            <v>8004208</v>
          </cell>
          <cell r="C2263" t="str">
            <v>SKAWHEGAN</v>
          </cell>
        </row>
        <row r="2264">
          <cell r="B2264">
            <v>8007248</v>
          </cell>
          <cell r="C2264" t="str">
            <v>ATHLOS</v>
          </cell>
        </row>
        <row r="2265">
          <cell r="B2265">
            <v>8009002</v>
          </cell>
          <cell r="C2265" t="str">
            <v>BEAVER</v>
          </cell>
        </row>
        <row r="2266">
          <cell r="B2266">
            <v>8009909</v>
          </cell>
          <cell r="C2266" t="str">
            <v>DOROUSSA</v>
          </cell>
        </row>
        <row r="2267">
          <cell r="B2267">
            <v>8113360</v>
          </cell>
          <cell r="C2267" t="str">
            <v>BIZ</v>
          </cell>
        </row>
        <row r="2268">
          <cell r="B2268">
            <v>8114998</v>
          </cell>
          <cell r="C2268" t="str">
            <v>LEANDER</v>
          </cell>
        </row>
        <row r="2269">
          <cell r="B2269">
            <v>8117081</v>
          </cell>
          <cell r="C2269" t="str">
            <v>ARAMIS</v>
          </cell>
        </row>
        <row r="2270">
          <cell r="B2270">
            <v>8207006</v>
          </cell>
          <cell r="C2270" t="str">
            <v>RACER I</v>
          </cell>
        </row>
        <row r="2271">
          <cell r="B2271">
            <v>8215613</v>
          </cell>
          <cell r="C2271" t="str">
            <v>OCEAN FORCE</v>
          </cell>
        </row>
        <row r="2272">
          <cell r="B2272">
            <v>8308630</v>
          </cell>
          <cell r="C2272" t="str">
            <v>CHAMPION LION</v>
          </cell>
        </row>
        <row r="2273">
          <cell r="B2273">
            <v>8309787</v>
          </cell>
          <cell r="C2273" t="str">
            <v>ROFOS</v>
          </cell>
        </row>
        <row r="2274">
          <cell r="B2274">
            <v>8312370</v>
          </cell>
          <cell r="C2274" t="str">
            <v>OVERSEAS CAPEMAR</v>
          </cell>
        </row>
        <row r="2275">
          <cell r="B2275">
            <v>8315396</v>
          </cell>
          <cell r="C2275" t="str">
            <v>GULF SHAGRA</v>
          </cell>
        </row>
        <row r="2276">
          <cell r="B2276">
            <v>8321395</v>
          </cell>
          <cell r="C2276" t="str">
            <v>OCEAN GRACE</v>
          </cell>
        </row>
        <row r="2277">
          <cell r="B2277">
            <v>8323575</v>
          </cell>
          <cell r="C2277" t="str">
            <v>CHEM BALTIC</v>
          </cell>
        </row>
        <row r="2278">
          <cell r="B2278">
            <v>8331508</v>
          </cell>
          <cell r="C2278" t="str">
            <v>NORD</v>
          </cell>
        </row>
        <row r="2279">
          <cell r="B2279">
            <v>8400933</v>
          </cell>
          <cell r="C2279" t="str">
            <v>LIA</v>
          </cell>
        </row>
        <row r="2280">
          <cell r="B2280">
            <v>8405842</v>
          </cell>
          <cell r="C2280" t="str">
            <v>PERLA</v>
          </cell>
        </row>
        <row r="2281">
          <cell r="B2281">
            <v>8405842</v>
          </cell>
          <cell r="C2281" t="str">
            <v>PERKA</v>
          </cell>
        </row>
        <row r="2282">
          <cell r="B2282">
            <v>8414570</v>
          </cell>
          <cell r="C2282" t="str">
            <v>CHAMPION POLAR</v>
          </cell>
        </row>
        <row r="2283">
          <cell r="B2283">
            <v>8501189</v>
          </cell>
          <cell r="C2283" t="str">
            <v>HISTRIA TOPAZ</v>
          </cell>
        </row>
        <row r="2284">
          <cell r="B2284">
            <v>8519253</v>
          </cell>
          <cell r="C2284" t="str">
            <v>BARGE KIRIKIRI</v>
          </cell>
        </row>
        <row r="2285">
          <cell r="B2285">
            <v>8519253</v>
          </cell>
          <cell r="C2285" t="str">
            <v>BARGE S215</v>
          </cell>
        </row>
        <row r="2286">
          <cell r="B2286">
            <v>8607830</v>
          </cell>
          <cell r="C2286" t="str">
            <v>AXINOS</v>
          </cell>
        </row>
        <row r="2287">
          <cell r="B2287">
            <v>8609527</v>
          </cell>
          <cell r="C2287" t="str">
            <v>OCEAN CAMAR</v>
          </cell>
        </row>
        <row r="2288">
          <cell r="B2288">
            <v>8609527</v>
          </cell>
          <cell r="C2288" t="str">
            <v>OVERSEAS CAMAR</v>
          </cell>
        </row>
        <row r="2289">
          <cell r="B2289">
            <v>8701519</v>
          </cell>
          <cell r="C2289" t="str">
            <v>E. W. HASTINGS</v>
          </cell>
        </row>
        <row r="2290">
          <cell r="B2290">
            <v>8701521</v>
          </cell>
          <cell r="C2290" t="str">
            <v>E.W. HARTING</v>
          </cell>
        </row>
        <row r="2291">
          <cell r="B2291">
            <v>8701533</v>
          </cell>
          <cell r="C2291" t="str">
            <v>E. W. HENFIELD</v>
          </cell>
        </row>
        <row r="2292">
          <cell r="B2292">
            <v>8701533</v>
          </cell>
          <cell r="C2292" t="str">
            <v>EW HENFIELD</v>
          </cell>
        </row>
        <row r="2293">
          <cell r="B2293">
            <v>8706478</v>
          </cell>
          <cell r="C2293" t="str">
            <v>E. W. HORSHAM</v>
          </cell>
        </row>
        <row r="2294">
          <cell r="B2294">
            <v>8706478</v>
          </cell>
          <cell r="C2294" t="str">
            <v>EW HORSHAM</v>
          </cell>
        </row>
        <row r="2295">
          <cell r="B2295">
            <v>8715522</v>
          </cell>
          <cell r="C2295" t="str">
            <v>SMOOTH HOUND</v>
          </cell>
        </row>
        <row r="2296">
          <cell r="B2296">
            <v>8810023</v>
          </cell>
          <cell r="C2296" t="str">
            <v>SCOTTISH BARD</v>
          </cell>
        </row>
        <row r="2297">
          <cell r="B2297">
            <v>8810932</v>
          </cell>
          <cell r="C2297" t="str">
            <v>HALIFAX</v>
          </cell>
        </row>
        <row r="2298">
          <cell r="B2298">
            <v>8813116</v>
          </cell>
          <cell r="C2298" t="str">
            <v>SALACGRIVA (LPG)</v>
          </cell>
        </row>
        <row r="2299">
          <cell r="B2299">
            <v>8814768</v>
          </cell>
          <cell r="C2299" t="str">
            <v>BW HAVFROST</v>
          </cell>
        </row>
        <row r="2300">
          <cell r="B2300">
            <v>8817667</v>
          </cell>
          <cell r="C2300" t="str">
            <v>ARGOSY</v>
          </cell>
        </row>
        <row r="2301">
          <cell r="B2301">
            <v>8898374</v>
          </cell>
          <cell r="C2301" t="str">
            <v>ASARI</v>
          </cell>
        </row>
        <row r="2302">
          <cell r="B2302">
            <v>8899201</v>
          </cell>
          <cell r="C2302" t="str">
            <v>ST GABRIEL</v>
          </cell>
        </row>
        <row r="2303">
          <cell r="B2303">
            <v>8907541</v>
          </cell>
          <cell r="C2303" t="str">
            <v>GIOVANNA</v>
          </cell>
        </row>
        <row r="2304">
          <cell r="B2304">
            <v>8912182</v>
          </cell>
          <cell r="C2304" t="str">
            <v>BW HELIOS</v>
          </cell>
        </row>
        <row r="2305">
          <cell r="B2305">
            <v>8917807</v>
          </cell>
          <cell r="C2305" t="str">
            <v>BERGE CLIPPER</v>
          </cell>
        </row>
        <row r="2306">
          <cell r="B2306">
            <v>8917807</v>
          </cell>
          <cell r="C2306" t="str">
            <v>BW CLIPPER</v>
          </cell>
        </row>
        <row r="2307">
          <cell r="B2307">
            <v>9005211</v>
          </cell>
          <cell r="C2307" t="str">
            <v>RADIANT JEWEL</v>
          </cell>
        </row>
        <row r="2308">
          <cell r="B2308">
            <v>9009073</v>
          </cell>
          <cell r="C2308" t="str">
            <v>ELEANNA</v>
          </cell>
        </row>
        <row r="2309">
          <cell r="B2309">
            <v>9031818</v>
          </cell>
          <cell r="C2309" t="str">
            <v>PHOENEX</v>
          </cell>
        </row>
        <row r="2310">
          <cell r="B2310">
            <v>9037068</v>
          </cell>
          <cell r="C2310" t="str">
            <v>LIBERATOR T</v>
          </cell>
        </row>
        <row r="2311">
          <cell r="B2311">
            <v>9054614</v>
          </cell>
          <cell r="C2311" t="str">
            <v>SEA PROGRESS</v>
          </cell>
        </row>
        <row r="2312">
          <cell r="B2312">
            <v>9065168</v>
          </cell>
          <cell r="C2312" t="str">
            <v>INDRA</v>
          </cell>
        </row>
        <row r="2313">
          <cell r="B2313">
            <v>9066057</v>
          </cell>
          <cell r="C2313" t="str">
            <v>MEG</v>
          </cell>
        </row>
        <row r="2314">
          <cell r="B2314">
            <v>9072654</v>
          </cell>
          <cell r="C2314" t="str">
            <v>CHAMPION_COASTAL</v>
          </cell>
        </row>
        <row r="2315">
          <cell r="B2315">
            <v>9083093</v>
          </cell>
          <cell r="C2315" t="str">
            <v>HYUNDAI STAR</v>
          </cell>
        </row>
        <row r="2316">
          <cell r="B2316">
            <v>9083108</v>
          </cell>
          <cell r="C2316" t="str">
            <v>HYUNDAI BANNER</v>
          </cell>
        </row>
        <row r="2317">
          <cell r="B2317">
            <v>9106584</v>
          </cell>
          <cell r="C2317" t="str">
            <v>KLAIPEDA</v>
          </cell>
        </row>
        <row r="2318">
          <cell r="B2318">
            <v>9122227</v>
          </cell>
          <cell r="C2318" t="str">
            <v>CONGER</v>
          </cell>
        </row>
        <row r="2319">
          <cell r="B2319">
            <v>9123879</v>
          </cell>
          <cell r="C2319" t="str">
            <v>MORAY</v>
          </cell>
        </row>
        <row r="2320">
          <cell r="B2320">
            <v>9135767</v>
          </cell>
          <cell r="C2320" t="str">
            <v>CESARIA</v>
          </cell>
        </row>
        <row r="2321">
          <cell r="B2321">
            <v>9138276</v>
          </cell>
          <cell r="C2321" t="str">
            <v>PANTHER</v>
          </cell>
        </row>
        <row r="2322">
          <cell r="B2322">
            <v>9149249</v>
          </cell>
          <cell r="C2322" t="str">
            <v>MOSCOW SEA</v>
          </cell>
        </row>
        <row r="2323">
          <cell r="B2323">
            <v>9151838</v>
          </cell>
          <cell r="C2323" t="str">
            <v>SEAPRIDE I</v>
          </cell>
        </row>
        <row r="2324">
          <cell r="B2324">
            <v>9172636</v>
          </cell>
          <cell r="C2324" t="str">
            <v>GREAT TRIBUNE</v>
          </cell>
        </row>
        <row r="2325">
          <cell r="B2325">
            <v>9193721</v>
          </cell>
          <cell r="C2325" t="str">
            <v>BW DANUTA</v>
          </cell>
        </row>
        <row r="2326">
          <cell r="B2326">
            <v>9193733</v>
          </cell>
          <cell r="C2326" t="str">
            <v>BW DENISE</v>
          </cell>
        </row>
        <row r="2327">
          <cell r="B2327">
            <v>9194311</v>
          </cell>
          <cell r="C2327" t="str">
            <v>KIRSTEN</v>
          </cell>
        </row>
        <row r="2328">
          <cell r="B2328">
            <v>9208227</v>
          </cell>
          <cell r="C2328" t="str">
            <v>BW BORG</v>
          </cell>
        </row>
        <row r="2329">
          <cell r="B2329">
            <v>9208485</v>
          </cell>
          <cell r="C2329" t="str">
            <v>LOMBARDIA</v>
          </cell>
        </row>
        <row r="2330">
          <cell r="B2330">
            <v>9208485</v>
          </cell>
          <cell r="C2330" t="str">
            <v>SILVIA</v>
          </cell>
        </row>
        <row r="2331">
          <cell r="B2331">
            <v>9214252</v>
          </cell>
          <cell r="C2331" t="str">
            <v>SEA RACER</v>
          </cell>
        </row>
        <row r="2332">
          <cell r="B2332">
            <v>9232515</v>
          </cell>
          <cell r="C2332" t="str">
            <v>DYNAMIC ENERGY</v>
          </cell>
        </row>
        <row r="2333">
          <cell r="B2333">
            <v>9240419</v>
          </cell>
          <cell r="C2333" t="str">
            <v>HELLAS NAUTILUS</v>
          </cell>
        </row>
        <row r="2334">
          <cell r="B2334">
            <v>9240421</v>
          </cell>
          <cell r="C2334" t="str">
            <v>HELLAS ARGOSY</v>
          </cell>
        </row>
        <row r="2335">
          <cell r="B2335">
            <v>9241815</v>
          </cell>
          <cell r="C2335" t="str">
            <v>CIELO DI MILANO</v>
          </cell>
        </row>
        <row r="2336">
          <cell r="B2336">
            <v>9242209</v>
          </cell>
          <cell r="C2336" t="str">
            <v>RENE</v>
          </cell>
        </row>
        <row r="2337">
          <cell r="B2337">
            <v>9253038</v>
          </cell>
          <cell r="C2337" t="str">
            <v>ATHIA</v>
          </cell>
        </row>
        <row r="2338">
          <cell r="B2338">
            <v>9253818</v>
          </cell>
          <cell r="C2338" t="str">
            <v>BW NANTES</v>
          </cell>
        </row>
        <row r="2339">
          <cell r="B2339">
            <v>9253820</v>
          </cell>
          <cell r="C2339" t="str">
            <v>CLIPPER MOON</v>
          </cell>
        </row>
        <row r="2340">
          <cell r="B2340">
            <v>9258129</v>
          </cell>
          <cell r="C2340" t="str">
            <v>PERLA (Coastal)</v>
          </cell>
        </row>
        <row r="2341">
          <cell r="B2341">
            <v>9262819</v>
          </cell>
          <cell r="C2341" t="str">
            <v>CAPE EGMONT</v>
          </cell>
        </row>
        <row r="2342">
          <cell r="B2342">
            <v>9274563</v>
          </cell>
          <cell r="C2342" t="str">
            <v>CRYSTAL MARINE</v>
          </cell>
        </row>
        <row r="2343">
          <cell r="B2343">
            <v>9277943</v>
          </cell>
          <cell r="C2343" t="str">
            <v>CLIPPER SKY</v>
          </cell>
        </row>
        <row r="2344">
          <cell r="B2344">
            <v>9278818</v>
          </cell>
          <cell r="C2344" t="str">
            <v>OCEAN PEARL</v>
          </cell>
        </row>
        <row r="2345">
          <cell r="B2345">
            <v>9290270</v>
          </cell>
          <cell r="C2345" t="str">
            <v>JEANNE MARIE</v>
          </cell>
        </row>
        <row r="2346">
          <cell r="B2346">
            <v>9304992</v>
          </cell>
          <cell r="C2346" t="str">
            <v>GEORGIA</v>
          </cell>
        </row>
        <row r="2347">
          <cell r="B2347">
            <v>9306548</v>
          </cell>
          <cell r="C2347" t="str">
            <v>BW TRADER</v>
          </cell>
        </row>
        <row r="2348">
          <cell r="B2348">
            <v>9307748</v>
          </cell>
          <cell r="C2348" t="str">
            <v>BRITISH COURAGE</v>
          </cell>
        </row>
        <row r="2349">
          <cell r="B2349">
            <v>9307750</v>
          </cell>
          <cell r="C2349" t="str">
            <v>BRITISH COMMERCE</v>
          </cell>
        </row>
        <row r="2350">
          <cell r="B2350">
            <v>9308493</v>
          </cell>
          <cell r="C2350" t="str">
            <v>BERGE NINGBO</v>
          </cell>
        </row>
        <row r="2351">
          <cell r="B2351">
            <v>9310379</v>
          </cell>
          <cell r="C2351" t="str">
            <v>LILAC</v>
          </cell>
        </row>
        <row r="2352">
          <cell r="B2352">
            <v>9320752</v>
          </cell>
          <cell r="C2352" t="str">
            <v>MAERSK VALUE</v>
          </cell>
        </row>
        <row r="2353">
          <cell r="B2353">
            <v>9320764</v>
          </cell>
          <cell r="C2353" t="str">
            <v>MAERSK VENTURE</v>
          </cell>
        </row>
        <row r="2354">
          <cell r="B2354">
            <v>9321110</v>
          </cell>
          <cell r="C2354" t="str">
            <v>AUSTER</v>
          </cell>
        </row>
        <row r="2355">
          <cell r="B2355">
            <v>9321225</v>
          </cell>
          <cell r="C2355" t="str">
            <v>GAS FRIEND</v>
          </cell>
        </row>
        <row r="2356">
          <cell r="B2356">
            <v>9326598</v>
          </cell>
          <cell r="C2356" t="str">
            <v>SCF TOMSK</v>
          </cell>
        </row>
        <row r="2357">
          <cell r="B2357">
            <v>9332418</v>
          </cell>
          <cell r="C2357" t="str">
            <v>FRANZ SCHULTE</v>
          </cell>
        </row>
        <row r="2358">
          <cell r="B2358">
            <v>9332585</v>
          </cell>
          <cell r="C2358" t="str">
            <v>FULMAR</v>
          </cell>
        </row>
        <row r="2359">
          <cell r="B2359">
            <v>9346122</v>
          </cell>
          <cell r="C2359" t="str">
            <v>AURORA LEO</v>
          </cell>
        </row>
        <row r="2360">
          <cell r="B2360">
            <v>9350422</v>
          </cell>
          <cell r="C2360" t="str">
            <v>BW PRINCE</v>
          </cell>
        </row>
        <row r="2361">
          <cell r="B2361">
            <v>9350604</v>
          </cell>
          <cell r="C2361" t="str">
            <v>BW LORD</v>
          </cell>
        </row>
        <row r="2362">
          <cell r="B2362">
            <v>9352963</v>
          </cell>
          <cell r="C2362" t="str">
            <v>HELLAS FOS</v>
          </cell>
        </row>
        <row r="2363">
          <cell r="B2363">
            <v>9354612</v>
          </cell>
          <cell r="C2363" t="str">
            <v>HELLAS GLORY</v>
          </cell>
        </row>
        <row r="2364">
          <cell r="B2364">
            <v>9354624</v>
          </cell>
          <cell r="C2364" t="str">
            <v>HELLAS SERENITY</v>
          </cell>
        </row>
        <row r="2365">
          <cell r="B2365">
            <v>9357614</v>
          </cell>
          <cell r="C2365" t="str">
            <v>CHER</v>
          </cell>
        </row>
        <row r="2366">
          <cell r="B2366">
            <v>9357638</v>
          </cell>
          <cell r="C2366" t="str">
            <v>CORA A</v>
          </cell>
        </row>
        <row r="2367">
          <cell r="B2367">
            <v>9370537</v>
          </cell>
          <cell r="C2367" t="str">
            <v>BW AUSTRIA</v>
          </cell>
        </row>
        <row r="2368">
          <cell r="B2368">
            <v>9372420</v>
          </cell>
          <cell r="C2368" t="str">
            <v>CLIPPER ORION</v>
          </cell>
        </row>
        <row r="2369">
          <cell r="B2369">
            <v>9375850</v>
          </cell>
          <cell r="C2369" t="str">
            <v>AVEIRO</v>
          </cell>
        </row>
        <row r="2370">
          <cell r="B2370">
            <v>9377224</v>
          </cell>
          <cell r="C2370" t="str">
            <v>GEORGE N</v>
          </cell>
        </row>
        <row r="2371">
          <cell r="B2371">
            <v>9377236</v>
          </cell>
          <cell r="C2371" t="str">
            <v>ERNEST N</v>
          </cell>
        </row>
        <row r="2372">
          <cell r="B2372">
            <v>9377248</v>
          </cell>
          <cell r="C2372" t="str">
            <v>JENNY N</v>
          </cell>
        </row>
        <row r="2373">
          <cell r="B2373">
            <v>9377781</v>
          </cell>
          <cell r="C2373" t="str">
            <v>BW BROKER</v>
          </cell>
        </row>
        <row r="2374">
          <cell r="B2374">
            <v>9379404</v>
          </cell>
          <cell r="C2374" t="str">
            <v>CLIPPER SIRIUS</v>
          </cell>
        </row>
        <row r="2375">
          <cell r="B2375">
            <v>9382138</v>
          </cell>
          <cell r="C2375" t="str">
            <v>NISYROS</v>
          </cell>
        </row>
        <row r="2376">
          <cell r="B2376">
            <v>9387750</v>
          </cell>
          <cell r="C2376" t="str">
            <v>PROGRESS</v>
          </cell>
        </row>
        <row r="2377">
          <cell r="B2377">
            <v>9387762</v>
          </cell>
          <cell r="C2377" t="str">
            <v>PROSPECT</v>
          </cell>
        </row>
        <row r="2378">
          <cell r="B2378">
            <v>9391165</v>
          </cell>
          <cell r="C2378" t="str">
            <v>LEON POSEIDON</v>
          </cell>
        </row>
        <row r="2379">
          <cell r="B2379">
            <v>9393668</v>
          </cell>
          <cell r="C2379" t="str">
            <v>ANUKET RUBY</v>
          </cell>
        </row>
        <row r="2380">
          <cell r="B2380">
            <v>9395719</v>
          </cell>
          <cell r="C2380" t="str">
            <v>ANUKET OPAL</v>
          </cell>
        </row>
        <row r="2381">
          <cell r="B2381">
            <v>9395745</v>
          </cell>
          <cell r="C2381" t="str">
            <v>ANUKET IVORY</v>
          </cell>
        </row>
        <row r="2382">
          <cell r="B2382">
            <v>9398307</v>
          </cell>
          <cell r="C2382" t="str">
            <v>BW TOKYO</v>
          </cell>
        </row>
        <row r="2383">
          <cell r="B2383">
            <v>9399117</v>
          </cell>
          <cell r="C2383" t="str">
            <v>KLARA</v>
          </cell>
        </row>
        <row r="2384">
          <cell r="B2384">
            <v>9404807</v>
          </cell>
          <cell r="C2384" t="str">
            <v>NAVIGATOR TAURUS</v>
          </cell>
        </row>
        <row r="2385">
          <cell r="B2385">
            <v>9405083</v>
          </cell>
          <cell r="C2385" t="str">
            <v>BW KYOTO</v>
          </cell>
        </row>
        <row r="2386">
          <cell r="B2386">
            <v>9407122</v>
          </cell>
          <cell r="C2386" t="str">
            <v>FRITZI N</v>
          </cell>
        </row>
        <row r="2387">
          <cell r="B2387">
            <v>9415650</v>
          </cell>
          <cell r="C2387" t="str">
            <v>AQUAMARINE PROGRESS</v>
          </cell>
        </row>
        <row r="2388">
          <cell r="B2388">
            <v>9418391</v>
          </cell>
          <cell r="C2388" t="str">
            <v>DUBAI</v>
          </cell>
        </row>
        <row r="2389">
          <cell r="B2389">
            <v>9426908</v>
          </cell>
          <cell r="C2389" t="str">
            <v>KYRNIKOS</v>
          </cell>
        </row>
        <row r="2390">
          <cell r="B2390">
            <v>9448504</v>
          </cell>
          <cell r="C2390" t="str">
            <v>GAZ PROVIDENCE</v>
          </cell>
        </row>
        <row r="2391">
          <cell r="B2391">
            <v>9454010</v>
          </cell>
          <cell r="C2391" t="str">
            <v>DEVON</v>
          </cell>
        </row>
        <row r="2392">
          <cell r="B2392">
            <v>9460629</v>
          </cell>
          <cell r="C2392" t="str">
            <v>BRO ELIZABETH</v>
          </cell>
        </row>
        <row r="2393">
          <cell r="B2393">
            <v>9464675</v>
          </cell>
          <cell r="C2393" t="str">
            <v>ORIENT SUN</v>
          </cell>
        </row>
        <row r="2394">
          <cell r="B2394">
            <v>9498298</v>
          </cell>
          <cell r="C2394" t="str">
            <v>RAINBOW QUEST</v>
          </cell>
        </row>
        <row r="2395">
          <cell r="B2395">
            <v>9522415</v>
          </cell>
          <cell r="C2395" t="str">
            <v>GAS POWER</v>
          </cell>
        </row>
        <row r="2396">
          <cell r="B2396">
            <v>9547764</v>
          </cell>
          <cell r="C2396" t="str">
            <v>NORTHSEA ALPHA</v>
          </cell>
        </row>
        <row r="2397">
          <cell r="B2397">
            <v>9600621</v>
          </cell>
          <cell r="C2397" t="str">
            <v>FALKONERA (Dry Bulk)</v>
          </cell>
        </row>
        <row r="2398">
          <cell r="B2398">
            <v>9607069</v>
          </cell>
          <cell r="C2398" t="str">
            <v>GAS DIANA</v>
          </cell>
        </row>
        <row r="2399">
          <cell r="B2399">
            <v>9608300</v>
          </cell>
          <cell r="C2399" t="str">
            <v>MORSTON</v>
          </cell>
        </row>
        <row r="2400">
          <cell r="B2400">
            <v>9625152</v>
          </cell>
          <cell r="C2400" t="str">
            <v>MANIFESTO</v>
          </cell>
        </row>
        <row r="2401">
          <cell r="B2401">
            <v>9630755</v>
          </cell>
          <cell r="C2401" t="str">
            <v>CLIPPER QUITO</v>
          </cell>
        </row>
        <row r="2402">
          <cell r="B2402">
            <v>9632088</v>
          </cell>
          <cell r="C2402" t="str">
            <v>ISTRA</v>
          </cell>
        </row>
        <row r="2403">
          <cell r="B2403">
            <v>9634907</v>
          </cell>
          <cell r="C2403" t="str">
            <v>SEN TREASURE</v>
          </cell>
        </row>
        <row r="2404">
          <cell r="B2404">
            <v>9667564</v>
          </cell>
          <cell r="C2404" t="str">
            <v>MONSOON</v>
          </cell>
        </row>
        <row r="2405">
          <cell r="B2405">
            <v>9689926</v>
          </cell>
          <cell r="C2405" t="str">
            <v>CORSAIR</v>
          </cell>
        </row>
        <row r="2406">
          <cell r="B2406">
            <v>9693018</v>
          </cell>
          <cell r="C2406" t="str">
            <v>STENA IMMACULATE</v>
          </cell>
        </row>
        <row r="2407">
          <cell r="B2407">
            <v>9698953</v>
          </cell>
          <cell r="C2407" t="str">
            <v>SEA RIDER (Dry Bulk)</v>
          </cell>
        </row>
        <row r="2408">
          <cell r="B2408">
            <v>9702003</v>
          </cell>
          <cell r="C2408" t="str">
            <v>COUGAR</v>
          </cell>
        </row>
        <row r="2409">
          <cell r="B2409">
            <v>9702027</v>
          </cell>
          <cell r="C2409" t="str">
            <v>COMMODORE</v>
          </cell>
        </row>
        <row r="2410">
          <cell r="B2410">
            <v>9702041</v>
          </cell>
          <cell r="C2410" t="str">
            <v>CRATIS</v>
          </cell>
        </row>
        <row r="2411">
          <cell r="B2411">
            <v>9714381</v>
          </cell>
          <cell r="C2411" t="str">
            <v>CONTINENTAL</v>
          </cell>
        </row>
        <row r="2412">
          <cell r="B2412">
            <v>9722792</v>
          </cell>
          <cell r="C2412" t="str">
            <v>CHALLENGER</v>
          </cell>
        </row>
        <row r="2413">
          <cell r="B2413">
            <v>9724556</v>
          </cell>
          <cell r="C2413" t="str">
            <v>BRITISH STRATUS</v>
          </cell>
        </row>
        <row r="2414">
          <cell r="B2414">
            <v>9734381</v>
          </cell>
          <cell r="C2414" t="str">
            <v>SEA BREEZE (Coastal)</v>
          </cell>
        </row>
        <row r="2415">
          <cell r="B2415">
            <v>9660657</v>
          </cell>
          <cell r="C2415" t="str">
            <v>STENAWECO VENTURE</v>
          </cell>
        </row>
        <row r="2416">
          <cell r="B2416">
            <v>9675509</v>
          </cell>
          <cell r="C2416" t="str">
            <v>BW LIONESS</v>
          </cell>
        </row>
        <row r="2417">
          <cell r="B2417">
            <v>9288930</v>
          </cell>
          <cell r="C2417" t="str">
            <v>TORM GARONNE</v>
          </cell>
        </row>
        <row r="2418">
          <cell r="B2418">
            <v>9735610</v>
          </cell>
          <cell r="C2418" t="str">
            <v>NAVIG8 EXPERIENCE</v>
          </cell>
        </row>
        <row r="2419">
          <cell r="B2419">
            <v>9725615</v>
          </cell>
          <cell r="C2419" t="str">
            <v>HAFNIA MAGELLAN</v>
          </cell>
        </row>
        <row r="2420">
          <cell r="B2420">
            <v>9669914</v>
          </cell>
          <cell r="C2420" t="str">
            <v>GREEN PLANET</v>
          </cell>
        </row>
        <row r="2421">
          <cell r="B2421">
            <v>9732694</v>
          </cell>
          <cell r="C2421" t="str">
            <v>HAFNIA LOTTE</v>
          </cell>
        </row>
        <row r="2422">
          <cell r="B2422">
            <v>9258026</v>
          </cell>
          <cell r="C2422" t="str">
            <v>SEA HORIZON</v>
          </cell>
        </row>
        <row r="2423">
          <cell r="B2423">
            <v>9786231</v>
          </cell>
          <cell r="C2423" t="str">
            <v>SM OSPREY</v>
          </cell>
        </row>
        <row r="2424">
          <cell r="B2424">
            <v>9338814</v>
          </cell>
          <cell r="C2424" t="str">
            <v>JOYCE</v>
          </cell>
        </row>
        <row r="2425">
          <cell r="B2425">
            <v>9629938</v>
          </cell>
          <cell r="C2425" t="str">
            <v>STI TOPAZ</v>
          </cell>
        </row>
        <row r="2426">
          <cell r="B2426">
            <v>9759771</v>
          </cell>
          <cell r="C2426" t="str">
            <v>FRONT CLIPPER</v>
          </cell>
        </row>
        <row r="2427">
          <cell r="B2427">
            <v>9776559</v>
          </cell>
          <cell r="C2427" t="str">
            <v>APHRODITE (VLCC)</v>
          </cell>
        </row>
        <row r="2428">
          <cell r="B2428">
            <v>9595632</v>
          </cell>
          <cell r="C2428" t="str">
            <v>BOW PIONEER</v>
          </cell>
        </row>
        <row r="2429">
          <cell r="B2429">
            <v>9367748</v>
          </cell>
          <cell r="C2429" t="str">
            <v>NORD ORGANISER</v>
          </cell>
        </row>
        <row r="2430">
          <cell r="B2430">
            <v>9266475</v>
          </cell>
          <cell r="C2430" t="str">
            <v>MILA</v>
          </cell>
        </row>
        <row r="2431">
          <cell r="B2431">
            <v>9735608</v>
          </cell>
          <cell r="C2431" t="str">
            <v>NAVIG8 EXCEED</v>
          </cell>
        </row>
        <row r="2432">
          <cell r="B2432">
            <v>9260275</v>
          </cell>
          <cell r="C2432" t="str">
            <v>SW MONACO 1</v>
          </cell>
        </row>
        <row r="2433">
          <cell r="B2433">
            <v>9475428</v>
          </cell>
          <cell r="C2433" t="str">
            <v>BLUE CRYSTAL</v>
          </cell>
        </row>
        <row r="2434">
          <cell r="B2434">
            <v>9650573</v>
          </cell>
          <cell r="C2434" t="str">
            <v>PIONEROS</v>
          </cell>
        </row>
        <row r="2435">
          <cell r="B2435">
            <v>9387920</v>
          </cell>
          <cell r="C2435" t="str">
            <v>AGEAN WAVE</v>
          </cell>
        </row>
        <row r="2436">
          <cell r="B2436">
            <v>9270749</v>
          </cell>
          <cell r="C2436" t="str">
            <v>MT.JAG PRABHA</v>
          </cell>
        </row>
        <row r="2437">
          <cell r="B2437">
            <v>9222560</v>
          </cell>
          <cell r="C2437" t="str">
            <v>DURANGO</v>
          </cell>
        </row>
        <row r="2438">
          <cell r="B2438">
            <v>9252072</v>
          </cell>
          <cell r="C2438" t="str">
            <v>LONE.STAR</v>
          </cell>
        </row>
        <row r="2439">
          <cell r="B2439">
            <v>9212395</v>
          </cell>
          <cell r="C2439" t="str">
            <v>SHIP TRINITY</v>
          </cell>
        </row>
        <row r="2440">
          <cell r="B2440">
            <v>9374296</v>
          </cell>
          <cell r="C2440" t="str">
            <v>FALCON ROYAL</v>
          </cell>
        </row>
        <row r="2441">
          <cell r="B2441">
            <v>9333187</v>
          </cell>
          <cell r="C2441" t="str">
            <v>RIDGEBURY JULIA M</v>
          </cell>
        </row>
        <row r="2442">
          <cell r="B2442">
            <v>9212383</v>
          </cell>
          <cell r="C2442" t="str">
            <v>MT SEA PEARL</v>
          </cell>
        </row>
        <row r="2443">
          <cell r="B2443">
            <v>9384095</v>
          </cell>
          <cell r="C2443" t="str">
            <v>JEMMA</v>
          </cell>
        </row>
        <row r="2444">
          <cell r="B2444">
            <v>9302683</v>
          </cell>
          <cell r="C2444" t="str">
            <v>MT GEORGIA</v>
          </cell>
        </row>
        <row r="2445">
          <cell r="B2445">
            <v>9301964</v>
          </cell>
          <cell r="C2445" t="str">
            <v>NAVE ARIADNE</v>
          </cell>
        </row>
        <row r="2446">
          <cell r="B2446">
            <v>9171498</v>
          </cell>
          <cell r="C2446" t="str">
            <v>CHILTERN</v>
          </cell>
        </row>
        <row r="2447">
          <cell r="B2447">
            <v>9231626</v>
          </cell>
          <cell r="C2447" t="str">
            <v>SEAWAYS AMBERMAR</v>
          </cell>
        </row>
        <row r="2448">
          <cell r="B2448">
            <v>9374284</v>
          </cell>
          <cell r="C2448" t="str">
            <v>FALCON MAJESTIC</v>
          </cell>
        </row>
        <row r="2449">
          <cell r="B2449">
            <v>9327425</v>
          </cell>
          <cell r="C2449" t="str">
            <v>SKYROS</v>
          </cell>
        </row>
        <row r="2450">
          <cell r="B2450">
            <v>9260263</v>
          </cell>
          <cell r="C2450" t="str">
            <v>SW JULIA1</v>
          </cell>
        </row>
        <row r="2451">
          <cell r="B2451">
            <v>9688829</v>
          </cell>
          <cell r="C2451" t="str">
            <v>STI ELYSEES</v>
          </cell>
        </row>
        <row r="2452">
          <cell r="B2452">
            <v>9766322</v>
          </cell>
          <cell r="C2452" t="str">
            <v>SONANGOL MAIOMBE</v>
          </cell>
        </row>
        <row r="2453">
          <cell r="B2453">
            <v>9722584</v>
          </cell>
          <cell r="C2453" t="str">
            <v>STI GRACE</v>
          </cell>
        </row>
        <row r="2454">
          <cell r="B2454">
            <v>9538476</v>
          </cell>
          <cell r="C2454" t="str">
            <v>TIAN E ZUO</v>
          </cell>
        </row>
        <row r="2455">
          <cell r="B2455">
            <v>9198771</v>
          </cell>
          <cell r="C2455" t="str">
            <v>WEMBLEY</v>
          </cell>
        </row>
        <row r="2456">
          <cell r="B2456">
            <v>9749532</v>
          </cell>
          <cell r="C2456" t="str">
            <v>DONG-A THETIS</v>
          </cell>
        </row>
        <row r="2457">
          <cell r="B2457">
            <v>9502673</v>
          </cell>
          <cell r="C2457" t="str">
            <v>CANSU Y</v>
          </cell>
        </row>
        <row r="2458">
          <cell r="B2458">
            <v>9310848</v>
          </cell>
          <cell r="C2458" t="str">
            <v>MARITINA</v>
          </cell>
        </row>
        <row r="2459">
          <cell r="B2459">
            <v>9457610</v>
          </cell>
          <cell r="C2459" t="str">
            <v>FPMC P HERO</v>
          </cell>
        </row>
        <row r="2460">
          <cell r="B2460">
            <v>9737759</v>
          </cell>
          <cell r="C2460" t="str">
            <v>NAVIG8 PROVIDENCE</v>
          </cell>
        </row>
        <row r="2461">
          <cell r="B2461">
            <v>9413523</v>
          </cell>
          <cell r="C2461" t="str">
            <v>STENA PREMIUM</v>
          </cell>
        </row>
        <row r="2462">
          <cell r="B2462">
            <v>9683075</v>
          </cell>
          <cell r="C2462" t="str">
            <v>BRITISH RESTRAINT</v>
          </cell>
        </row>
        <row r="2463">
          <cell r="B2463">
            <v>9420863</v>
          </cell>
          <cell r="C2463" t="str">
            <v>VOGE TRUST</v>
          </cell>
        </row>
        <row r="2464">
          <cell r="B2464">
            <v>9260043</v>
          </cell>
          <cell r="C2464" t="str">
            <v>AXELOTL</v>
          </cell>
        </row>
        <row r="2465">
          <cell r="B2465">
            <v>9380594</v>
          </cell>
          <cell r="C2465" t="str">
            <v>STEEL</v>
          </cell>
        </row>
        <row r="2466">
          <cell r="B2466">
            <v>9321172</v>
          </cell>
          <cell r="C2466" t="str">
            <v>BREEZY VICTORIA</v>
          </cell>
        </row>
        <row r="2467">
          <cell r="B2467">
            <v>9422639</v>
          </cell>
          <cell r="C2467" t="str">
            <v>NORDIC AGNETHA</v>
          </cell>
        </row>
        <row r="2468">
          <cell r="B2468">
            <v>9455741</v>
          </cell>
          <cell r="C2468" t="str">
            <v>VELEBIT</v>
          </cell>
        </row>
        <row r="2469">
          <cell r="B2469">
            <v>9724556</v>
          </cell>
          <cell r="C2469" t="str">
            <v>BRITISH STRATUPC</v>
          </cell>
        </row>
        <row r="2470">
          <cell r="B2470">
            <v>9565637</v>
          </cell>
          <cell r="C2470" t="str">
            <v>BOCHEM MUMBAI</v>
          </cell>
        </row>
        <row r="2471">
          <cell r="B2471">
            <v>9717113</v>
          </cell>
          <cell r="C2471" t="str">
            <v>NAVIG8 GUIDE</v>
          </cell>
        </row>
        <row r="2472">
          <cell r="B2472">
            <v>9357559</v>
          </cell>
          <cell r="C2472" t="str">
            <v>HISTRIA AGATA</v>
          </cell>
        </row>
        <row r="2473">
          <cell r="B2473">
            <v>9208095</v>
          </cell>
          <cell r="C2473" t="str">
            <v>OPTIMUS</v>
          </cell>
        </row>
        <row r="2474">
          <cell r="B2474">
            <v>9276004</v>
          </cell>
          <cell r="C2474" t="str">
            <v>BORA</v>
          </cell>
        </row>
        <row r="2475">
          <cell r="B2475">
            <v>9614062</v>
          </cell>
          <cell r="C2475" t="str">
            <v>TAO LIN WAN</v>
          </cell>
        </row>
        <row r="2476">
          <cell r="B2476">
            <v>9340116</v>
          </cell>
          <cell r="C2476" t="str">
            <v>CHEM HELEN</v>
          </cell>
        </row>
        <row r="2477">
          <cell r="B2477">
            <v>9148465</v>
          </cell>
          <cell r="C2477" t="str">
            <v>HAIGONG YOU 302</v>
          </cell>
        </row>
        <row r="2478">
          <cell r="B2478">
            <v>9334569</v>
          </cell>
          <cell r="C2478" t="str">
            <v>POLAR UNICORN</v>
          </cell>
        </row>
        <row r="2479">
          <cell r="B2479">
            <v>9682409</v>
          </cell>
          <cell r="C2479" t="str">
            <v>SILVER HANNAH</v>
          </cell>
        </row>
        <row r="2480">
          <cell r="B2480">
            <v>9390173</v>
          </cell>
          <cell r="C2480" t="str">
            <v>ELLIE LADY</v>
          </cell>
        </row>
        <row r="2481">
          <cell r="B2481">
            <v>9737747</v>
          </cell>
          <cell r="C2481" t="str">
            <v>NAVIG8 PRIDE</v>
          </cell>
        </row>
        <row r="2482">
          <cell r="B2482">
            <v>9303730</v>
          </cell>
          <cell r="C2482" t="str">
            <v>VS LEIA</v>
          </cell>
        </row>
        <row r="2483">
          <cell r="B2483">
            <v>9198290</v>
          </cell>
          <cell r="C2483" t="str">
            <v>ANGELICA AN</v>
          </cell>
        </row>
        <row r="2484">
          <cell r="B2484">
            <v>9508093</v>
          </cell>
          <cell r="C2484" t="str">
            <v>ATLANTIS ALMERIA</v>
          </cell>
        </row>
        <row r="2485">
          <cell r="B2485">
            <v>9283710</v>
          </cell>
          <cell r="C2485" t="str">
            <v>TORM HORIZON</v>
          </cell>
        </row>
        <row r="2486">
          <cell r="B2486">
            <v>9697909</v>
          </cell>
          <cell r="C2486" t="str">
            <v>NORD VALIANT</v>
          </cell>
        </row>
        <row r="2487">
          <cell r="B2487">
            <v>9321196</v>
          </cell>
          <cell r="C2487" t="str">
            <v>GEORGIA M</v>
          </cell>
        </row>
        <row r="2488">
          <cell r="B2488">
            <v>9278686</v>
          </cell>
          <cell r="C2488" t="str">
            <v>E PIONEER</v>
          </cell>
        </row>
        <row r="2489">
          <cell r="B2489">
            <v>9431264</v>
          </cell>
          <cell r="C2489" t="str">
            <v>KIRSTEN MAERSK</v>
          </cell>
        </row>
        <row r="2490">
          <cell r="B2490">
            <v>9242730</v>
          </cell>
          <cell r="C2490" t="str">
            <v>HEINRICH</v>
          </cell>
        </row>
        <row r="2491">
          <cell r="B2491">
            <v>9330355</v>
          </cell>
          <cell r="C2491" t="str">
            <v>AMALIA</v>
          </cell>
        </row>
        <row r="2492">
          <cell r="B2492">
            <v>9381512</v>
          </cell>
          <cell r="C2492" t="str">
            <v>LAVELA</v>
          </cell>
        </row>
        <row r="2493">
          <cell r="B2493">
            <v>9577094</v>
          </cell>
          <cell r="C2493" t="str">
            <v>SCF PROVIDER</v>
          </cell>
        </row>
        <row r="2494">
          <cell r="B2494">
            <v>9183843</v>
          </cell>
          <cell r="C2494" t="str">
            <v>THEMSESTERN</v>
          </cell>
        </row>
        <row r="2495">
          <cell r="B2495">
            <v>9621601</v>
          </cell>
          <cell r="C2495" t="str">
            <v>LACERTA</v>
          </cell>
        </row>
        <row r="2496">
          <cell r="B2496">
            <v>9479838</v>
          </cell>
          <cell r="C2496" t="str">
            <v>TURMOIL</v>
          </cell>
        </row>
        <row r="2497">
          <cell r="B2497">
            <v>9253246</v>
          </cell>
          <cell r="C2497" t="str">
            <v>ANGI</v>
          </cell>
        </row>
        <row r="2498">
          <cell r="B2498">
            <v>9247493</v>
          </cell>
          <cell r="C2498" t="str">
            <v>MS SIMON</v>
          </cell>
        </row>
        <row r="2499">
          <cell r="B2499">
            <v>9309148</v>
          </cell>
          <cell r="C2499" t="str">
            <v>GUYENNE</v>
          </cell>
        </row>
        <row r="2500">
          <cell r="B2500">
            <v>9687942</v>
          </cell>
          <cell r="C2500" t="str">
            <v>STENAWECO EVOLUTION</v>
          </cell>
        </row>
        <row r="2501">
          <cell r="B2501">
            <v>9302126</v>
          </cell>
          <cell r="C2501" t="str">
            <v>TORM TEVERE</v>
          </cell>
        </row>
        <row r="2502">
          <cell r="B2502">
            <v>9407366</v>
          </cell>
          <cell r="C2502" t="str">
            <v>HORIZON APHRODITE</v>
          </cell>
        </row>
        <row r="2503">
          <cell r="B2503">
            <v>9342217</v>
          </cell>
          <cell r="C2503" t="str">
            <v>BW SEINE</v>
          </cell>
        </row>
        <row r="2504">
          <cell r="B2504">
            <v>9577070</v>
          </cell>
          <cell r="C2504" t="str">
            <v>SCF PIONEER</v>
          </cell>
        </row>
        <row r="2505">
          <cell r="B2505">
            <v>9508079</v>
          </cell>
          <cell r="C2505" t="str">
            <v>ATLANTIS ANDAMAN</v>
          </cell>
        </row>
        <row r="2506">
          <cell r="B2506">
            <v>9305348</v>
          </cell>
          <cell r="C2506" t="str">
            <v>BALOS</v>
          </cell>
        </row>
        <row r="2507">
          <cell r="B2507">
            <v>9448891</v>
          </cell>
          <cell r="C2507" t="str">
            <v>VEMAHONESTY</v>
          </cell>
        </row>
        <row r="2508">
          <cell r="B2508">
            <v>9377664</v>
          </cell>
          <cell r="C2508" t="str">
            <v>SINGLE</v>
          </cell>
        </row>
        <row r="2509">
          <cell r="B2509">
            <v>9178317</v>
          </cell>
          <cell r="C2509" t="str">
            <v>FREEMONT</v>
          </cell>
        </row>
        <row r="2510">
          <cell r="B2510">
            <v>9696577</v>
          </cell>
          <cell r="C2510" t="str">
            <v>STI CLAPHAM</v>
          </cell>
        </row>
        <row r="2511">
          <cell r="B2511">
            <v>9295335</v>
          </cell>
          <cell r="C2511" t="str">
            <v>BASSILEVOUSA</v>
          </cell>
        </row>
        <row r="2512">
          <cell r="B2512">
            <v>9735593</v>
          </cell>
          <cell r="C2512" t="str">
            <v>NAVIG8 EXPEDITE</v>
          </cell>
        </row>
        <row r="2513">
          <cell r="B2513">
            <v>9413561</v>
          </cell>
          <cell r="C2513" t="str">
            <v>NS ASIA</v>
          </cell>
        </row>
        <row r="2514">
          <cell r="B2514">
            <v>9273442</v>
          </cell>
          <cell r="C2514" t="str">
            <v>SAUGER</v>
          </cell>
        </row>
        <row r="2515">
          <cell r="B2515">
            <v>9489194</v>
          </cell>
          <cell r="C2515" t="str">
            <v>VINJERAC</v>
          </cell>
        </row>
        <row r="2516">
          <cell r="B2516">
            <v>9314179</v>
          </cell>
          <cell r="C2516" t="str">
            <v>LORELEI</v>
          </cell>
        </row>
        <row r="2517">
          <cell r="B2517">
            <v>9332626</v>
          </cell>
          <cell r="C2517" t="str">
            <v>MARINOR</v>
          </cell>
        </row>
        <row r="2518">
          <cell r="B2518">
            <v>9253595</v>
          </cell>
          <cell r="C2518" t="str">
            <v>JENNY I</v>
          </cell>
        </row>
        <row r="2519">
          <cell r="B2519">
            <v>9428358</v>
          </cell>
          <cell r="C2519" t="str">
            <v>UACC SILA</v>
          </cell>
        </row>
        <row r="2520">
          <cell r="B2520">
            <v>9401221</v>
          </cell>
          <cell r="C2520" t="str">
            <v>CAPE TAFT</v>
          </cell>
        </row>
        <row r="2521">
          <cell r="B2521">
            <v>9682382</v>
          </cell>
          <cell r="C2521" t="str">
            <v>SILVER CARLA</v>
          </cell>
        </row>
        <row r="2522">
          <cell r="B2522">
            <v>9259903</v>
          </cell>
          <cell r="C2522" t="str">
            <v>ALIA</v>
          </cell>
        </row>
        <row r="2523">
          <cell r="B2523">
            <v>9323560</v>
          </cell>
          <cell r="C2523" t="str">
            <v>LEON HERMES</v>
          </cell>
        </row>
        <row r="2524">
          <cell r="B2524">
            <v>9670949</v>
          </cell>
          <cell r="C2524" t="str">
            <v>NORD GARDENIA</v>
          </cell>
        </row>
        <row r="2525">
          <cell r="B2525">
            <v>9523469</v>
          </cell>
          <cell r="C2525" t="str">
            <v>OLVIA</v>
          </cell>
        </row>
        <row r="2526">
          <cell r="B2526">
            <v>9278052</v>
          </cell>
          <cell r="C2526" t="str">
            <v>REGENT</v>
          </cell>
        </row>
        <row r="2527">
          <cell r="B2527">
            <v>9299434</v>
          </cell>
          <cell r="C2527" t="str">
            <v>MAERSK BRISTOL</v>
          </cell>
        </row>
        <row r="2528">
          <cell r="B2528">
            <v>9380831</v>
          </cell>
          <cell r="C2528" t="str">
            <v>MINERVA JULIE</v>
          </cell>
        </row>
        <row r="2529">
          <cell r="B2529">
            <v>9268277</v>
          </cell>
          <cell r="C2529" t="str">
            <v>PAUL E</v>
          </cell>
        </row>
        <row r="2530">
          <cell r="B2530">
            <v>9273260</v>
          </cell>
          <cell r="C2530" t="str">
            <v>TORM SARA</v>
          </cell>
        </row>
        <row r="2531">
          <cell r="B2531">
            <v>9047491</v>
          </cell>
          <cell r="C2531" t="str">
            <v>BOW FLOWER</v>
          </cell>
        </row>
        <row r="2532">
          <cell r="B2532">
            <v>9314820</v>
          </cell>
          <cell r="C2532" t="str">
            <v>BALTIC MARINER I</v>
          </cell>
        </row>
        <row r="2533">
          <cell r="B2533">
            <v>9354258</v>
          </cell>
          <cell r="C2533" t="str">
            <v>SPRUCE EXPRESS</v>
          </cell>
        </row>
        <row r="2534">
          <cell r="B2534">
            <v>9528380</v>
          </cell>
          <cell r="C2534" t="str">
            <v>MISS MARINA</v>
          </cell>
        </row>
        <row r="2535">
          <cell r="B2535">
            <v>9438171</v>
          </cell>
          <cell r="C2535" t="str">
            <v>WINTER OAK</v>
          </cell>
        </row>
        <row r="2536">
          <cell r="B2536">
            <v>9384100</v>
          </cell>
          <cell r="C2536" t="str">
            <v>HECTOR N</v>
          </cell>
        </row>
        <row r="2537">
          <cell r="B2537">
            <v>9315783</v>
          </cell>
          <cell r="C2537" t="str">
            <v>SEAVICTORY</v>
          </cell>
        </row>
        <row r="2538">
          <cell r="B2538">
            <v>9419955</v>
          </cell>
          <cell r="C2538" t="str">
            <v>FPMC C NOBLE</v>
          </cell>
        </row>
        <row r="2539">
          <cell r="B2539">
            <v>9294551</v>
          </cell>
          <cell r="C2539" t="str">
            <v>HYDRA</v>
          </cell>
        </row>
        <row r="2540">
          <cell r="B2540">
            <v>9237620</v>
          </cell>
          <cell r="C2540" t="str">
            <v>SEA LION</v>
          </cell>
        </row>
        <row r="2541">
          <cell r="B2541">
            <v>9172856</v>
          </cell>
          <cell r="C2541" t="str">
            <v>UGO OCHA</v>
          </cell>
        </row>
        <row r="2542">
          <cell r="B2542">
            <v>9769817</v>
          </cell>
          <cell r="C2542" t="str">
            <v>FRONT COSMOS</v>
          </cell>
        </row>
        <row r="2543">
          <cell r="B2543">
            <v>9773739</v>
          </cell>
          <cell r="C2543" t="str">
            <v>UNITY VENTURE</v>
          </cell>
        </row>
        <row r="2544">
          <cell r="B2544">
            <v>9595618</v>
          </cell>
          <cell r="C2544" t="str">
            <v>C. INNOVATOR</v>
          </cell>
        </row>
        <row r="2545">
          <cell r="B2545">
            <v>9633458</v>
          </cell>
          <cell r="C2545" t="str">
            <v>ODESSA</v>
          </cell>
        </row>
        <row r="2546">
          <cell r="B2546">
            <v>9748679</v>
          </cell>
          <cell r="C2546" t="str">
            <v>NORDIC STAR</v>
          </cell>
        </row>
        <row r="2547">
          <cell r="B2547">
            <v>9577044</v>
          </cell>
          <cell r="C2547" t="str">
            <v>CATALAN SEA</v>
          </cell>
        </row>
        <row r="2548">
          <cell r="B2548">
            <v>9282912</v>
          </cell>
          <cell r="C2548" t="str">
            <v>AFRAMAX RIVIERA</v>
          </cell>
        </row>
        <row r="2549">
          <cell r="B2549">
            <v>9191395</v>
          </cell>
          <cell r="C2549" t="str">
            <v>ACE</v>
          </cell>
        </row>
        <row r="2550">
          <cell r="B2550">
            <v>9391414</v>
          </cell>
          <cell r="C2550" t="str">
            <v>CONTI HUMBOLDT</v>
          </cell>
        </row>
        <row r="2551">
          <cell r="B2551">
            <v>9749506</v>
          </cell>
          <cell r="C2551" t="str">
            <v>SPEEDWAY</v>
          </cell>
        </row>
        <row r="2552">
          <cell r="B2552">
            <v>9431381</v>
          </cell>
          <cell r="C2552" t="str">
            <v>ESER K</v>
          </cell>
        </row>
        <row r="2553">
          <cell r="B2553">
            <v>9297541</v>
          </cell>
          <cell r="C2553" t="str">
            <v>BONITA</v>
          </cell>
        </row>
        <row r="2554">
          <cell r="B2554">
            <v>9792474</v>
          </cell>
          <cell r="C2554" t="str">
            <v>ELANDRA EAGLE</v>
          </cell>
        </row>
        <row r="2555">
          <cell r="B2555">
            <v>9487380</v>
          </cell>
          <cell r="C2555" t="str">
            <v>ALAND</v>
          </cell>
        </row>
        <row r="2556">
          <cell r="B2556">
            <v>9354258</v>
          </cell>
          <cell r="C2556" t="str">
            <v>PTI VOLANS</v>
          </cell>
        </row>
        <row r="2557">
          <cell r="B2557">
            <v>9214305</v>
          </cell>
          <cell r="C2557" t="str">
            <v>STOLT FOCUS</v>
          </cell>
        </row>
        <row r="2558">
          <cell r="B2558">
            <v>9729283</v>
          </cell>
          <cell r="C2558" t="str">
            <v>HAFNIA TORRES</v>
          </cell>
        </row>
        <row r="2559">
          <cell r="B2559">
            <v>9724570</v>
          </cell>
          <cell r="C2559" t="str">
            <v>BRITISH ALTUS</v>
          </cell>
        </row>
        <row r="2560">
          <cell r="B2560">
            <v>9732709</v>
          </cell>
          <cell r="C2560" t="str">
            <v>HAFNIA MIKALA</v>
          </cell>
        </row>
        <row r="2561">
          <cell r="B2561">
            <v>9713856</v>
          </cell>
          <cell r="C2561" t="str">
            <v>BW WREN</v>
          </cell>
        </row>
        <row r="2562">
          <cell r="B2562">
            <v>9610339</v>
          </cell>
          <cell r="C2562" t="str">
            <v>SAN PADRE PIO</v>
          </cell>
        </row>
        <row r="2563">
          <cell r="B2563">
            <v>9390331</v>
          </cell>
          <cell r="C2563" t="str">
            <v>FENNO SWAN</v>
          </cell>
        </row>
        <row r="2564">
          <cell r="B2564">
            <v>9479670</v>
          </cell>
          <cell r="C2564" t="str">
            <v>TOLI</v>
          </cell>
        </row>
        <row r="2565">
          <cell r="B2565">
            <v>9311751</v>
          </cell>
          <cell r="C2565" t="str">
            <v>MAERSK ARCTIC</v>
          </cell>
        </row>
        <row r="2566">
          <cell r="B2566">
            <v>9488839</v>
          </cell>
          <cell r="C2566" t="str">
            <v>AKDENIZ</v>
          </cell>
        </row>
        <row r="2567">
          <cell r="B2567">
            <v>9410143</v>
          </cell>
          <cell r="C2567" t="str">
            <v>HALIT BEY</v>
          </cell>
        </row>
        <row r="2568">
          <cell r="B2568">
            <v>9551868</v>
          </cell>
          <cell r="C2568" t="str">
            <v>BLUEFIN</v>
          </cell>
        </row>
        <row r="2569">
          <cell r="B2569">
            <v>9401312</v>
          </cell>
          <cell r="C2569" t="str">
            <v>SAMUS SWAN</v>
          </cell>
        </row>
        <row r="2570">
          <cell r="B2570">
            <v>9297412</v>
          </cell>
          <cell r="C2570" t="str">
            <v>GULF HORIZON</v>
          </cell>
        </row>
        <row r="2571">
          <cell r="B2571">
            <v>9288019</v>
          </cell>
          <cell r="C2571" t="str">
            <v>PEACE HILL</v>
          </cell>
        </row>
        <row r="2572">
          <cell r="B2572">
            <v>9312846</v>
          </cell>
          <cell r="C2572" t="str">
            <v>DONEGAL SPIRIT</v>
          </cell>
        </row>
        <row r="2573">
          <cell r="B2573">
            <v>9079183</v>
          </cell>
          <cell r="C2573" t="str">
            <v>ALIZEA</v>
          </cell>
        </row>
        <row r="2574">
          <cell r="B2574">
            <v>9285720</v>
          </cell>
          <cell r="C2574" t="str">
            <v>LESTE</v>
          </cell>
        </row>
        <row r="2575">
          <cell r="B2575">
            <v>9285732</v>
          </cell>
          <cell r="C2575" t="str">
            <v>ZONDA</v>
          </cell>
        </row>
        <row r="2576">
          <cell r="B2576">
            <v>9259355</v>
          </cell>
          <cell r="C2576" t="str">
            <v>ENEOS BREEZE</v>
          </cell>
        </row>
        <row r="2577">
          <cell r="B2577">
            <v>8806888</v>
          </cell>
          <cell r="C2577" t="str">
            <v>BREEZE</v>
          </cell>
        </row>
        <row r="2578">
          <cell r="B2578">
            <v>8421406</v>
          </cell>
          <cell r="C2578" t="str">
            <v>ORE OFE</v>
          </cell>
        </row>
        <row r="2579">
          <cell r="B2579">
            <v>8705735</v>
          </cell>
          <cell r="C2579" t="str">
            <v>UNITED ENTERPRISE</v>
          </cell>
        </row>
        <row r="2580">
          <cell r="B2580">
            <v>9212383</v>
          </cell>
          <cell r="C2580" t="str">
            <v>SEA PEARL</v>
          </cell>
        </row>
        <row r="2581">
          <cell r="B2581">
            <v>9384033</v>
          </cell>
          <cell r="C2581" t="str">
            <v>SEAWAYS SIFNOS</v>
          </cell>
        </row>
        <row r="2582">
          <cell r="B2582">
            <v>9706437</v>
          </cell>
          <cell r="C2582" t="str">
            <v>STI WESTMINSTER</v>
          </cell>
        </row>
        <row r="2583">
          <cell r="B2583">
            <v>9039884</v>
          </cell>
          <cell r="C2583" t="str">
            <v>PRINCESS OGE</v>
          </cell>
        </row>
        <row r="2584">
          <cell r="B2584">
            <v>9165176</v>
          </cell>
          <cell r="C2584" t="str">
            <v>CAPT GREGORY</v>
          </cell>
        </row>
        <row r="2585">
          <cell r="B2585">
            <v>9165176</v>
          </cell>
          <cell r="C2585" t="str">
            <v>CAPTAIN GREGORY</v>
          </cell>
        </row>
        <row r="2586">
          <cell r="B2586">
            <v>9053191</v>
          </cell>
          <cell r="C2586" t="str">
            <v>MT OLIVIA I</v>
          </cell>
        </row>
        <row r="2587">
          <cell r="B2587">
            <v>9053191</v>
          </cell>
          <cell r="C2587" t="str">
            <v>OLIVIA I</v>
          </cell>
        </row>
        <row r="2588">
          <cell r="B2588">
            <v>8619455</v>
          </cell>
          <cell r="C2588" t="str">
            <v>DIDDI</v>
          </cell>
        </row>
        <row r="2589">
          <cell r="B2589">
            <v>9210892</v>
          </cell>
          <cell r="C2589" t="str">
            <v>KINGIS</v>
          </cell>
        </row>
        <row r="2590">
          <cell r="B2590">
            <v>9015345</v>
          </cell>
          <cell r="C2590" t="str">
            <v>BUKHARA</v>
          </cell>
        </row>
        <row r="2591">
          <cell r="B2591">
            <v>9086356</v>
          </cell>
          <cell r="C2591" t="str">
            <v>OCEANA</v>
          </cell>
        </row>
        <row r="2592">
          <cell r="B2592">
            <v>9313448</v>
          </cell>
          <cell r="C2592" t="str">
            <v>ASHABI</v>
          </cell>
        </row>
        <row r="2593">
          <cell r="B2593">
            <v>8812772</v>
          </cell>
          <cell r="C2593" t="str">
            <v>DIVINE MERCY</v>
          </cell>
        </row>
        <row r="2594">
          <cell r="B2594">
            <v>8901688</v>
          </cell>
          <cell r="C2594" t="str">
            <v>DANNY ROSE</v>
          </cell>
        </row>
        <row r="2595">
          <cell r="B2595">
            <v>9231602</v>
          </cell>
          <cell r="C2595" t="str">
            <v>LEVANTO</v>
          </cell>
        </row>
        <row r="2596">
          <cell r="B2596">
            <v>9256652</v>
          </cell>
          <cell r="C2596" t="str">
            <v>WIMPOLE</v>
          </cell>
        </row>
        <row r="2597">
          <cell r="B2597">
            <v>9705914</v>
          </cell>
          <cell r="C2597" t="str">
            <v>ELKA ELEFSIS</v>
          </cell>
        </row>
        <row r="2598">
          <cell r="B2598">
            <v>9609914</v>
          </cell>
          <cell r="C2598" t="str">
            <v>UNIQUE HARMONY</v>
          </cell>
        </row>
        <row r="2599">
          <cell r="B2599">
            <v>9231690</v>
          </cell>
          <cell r="C2599" t="str">
            <v>ELOHIM</v>
          </cell>
        </row>
        <row r="2600">
          <cell r="B2600">
            <v>9351749</v>
          </cell>
          <cell r="C2600" t="str">
            <v>BARRETT</v>
          </cell>
        </row>
        <row r="2601">
          <cell r="B2601">
            <v>9343194</v>
          </cell>
          <cell r="C2601" t="str">
            <v>SITEAM LEADER</v>
          </cell>
        </row>
        <row r="2602">
          <cell r="B2602">
            <v>9785691</v>
          </cell>
          <cell r="C2602" t="str">
            <v>STI BOSPHORUS</v>
          </cell>
        </row>
        <row r="2603">
          <cell r="B2603">
            <v>9779616</v>
          </cell>
          <cell r="C2603" t="str">
            <v>SEA RUBY</v>
          </cell>
        </row>
        <row r="2604">
          <cell r="B2604">
            <v>9682980</v>
          </cell>
          <cell r="C2604" t="str">
            <v>BRITISH HERITAGE</v>
          </cell>
        </row>
        <row r="2605">
          <cell r="B2605">
            <v>9709984</v>
          </cell>
          <cell r="C2605" t="str">
            <v>JAG PUNIT</v>
          </cell>
        </row>
        <row r="2606">
          <cell r="B2606">
            <v>9726463</v>
          </cell>
          <cell r="C2606" t="str">
            <v>MAERSK TEESPORT</v>
          </cell>
        </row>
        <row r="2607">
          <cell r="B2607">
            <v>9409493</v>
          </cell>
          <cell r="C2607" t="str">
            <v>DIAMOND EXPRESS</v>
          </cell>
        </row>
        <row r="2608">
          <cell r="B2608">
            <v>9289738</v>
          </cell>
          <cell r="C2608" t="str">
            <v>HIGH VALOR</v>
          </cell>
        </row>
        <row r="2609">
          <cell r="B2609">
            <v>9173094</v>
          </cell>
          <cell r="C2609" t="str">
            <v>ALEXANDER J</v>
          </cell>
        </row>
        <row r="2610">
          <cell r="B2610">
            <v>9793375</v>
          </cell>
          <cell r="C2610" t="str">
            <v>ORIENT CHALLENGE</v>
          </cell>
        </row>
        <row r="2611">
          <cell r="B2611">
            <v>9033907</v>
          </cell>
          <cell r="C2611" t="str">
            <v>MT KING DAVID</v>
          </cell>
        </row>
        <row r="2612">
          <cell r="B2612">
            <v>9033907</v>
          </cell>
          <cell r="C2612" t="str">
            <v>KING DAVID</v>
          </cell>
        </row>
        <row r="2613">
          <cell r="B2613">
            <v>9374844</v>
          </cell>
          <cell r="C2613" t="str">
            <v>KING DAVID (Dirty)</v>
          </cell>
        </row>
        <row r="2614">
          <cell r="B2614">
            <v>9167150</v>
          </cell>
          <cell r="C2614" t="str">
            <v>DOLICHA BAY</v>
          </cell>
        </row>
        <row r="2615">
          <cell r="B2615">
            <v>9256913</v>
          </cell>
          <cell r="C2615" t="str">
            <v>HERMITAGE BRIDGE</v>
          </cell>
        </row>
        <row r="2616">
          <cell r="B2616">
            <v>9621596</v>
          </cell>
          <cell r="C2616" t="str">
            <v>BORA BORA</v>
          </cell>
        </row>
        <row r="2617">
          <cell r="B2617">
            <v>9314208</v>
          </cell>
          <cell r="C2617" t="str">
            <v>HYDE</v>
          </cell>
        </row>
        <row r="2618">
          <cell r="B2618">
            <v>9667930</v>
          </cell>
          <cell r="C2618" t="str">
            <v>GLAFKOS</v>
          </cell>
        </row>
        <row r="2619">
          <cell r="B2619">
            <v>9694191</v>
          </cell>
          <cell r="C2619" t="str">
            <v>DONG-A KRIOS</v>
          </cell>
        </row>
        <row r="2620">
          <cell r="B2620">
            <v>9234513</v>
          </cell>
          <cell r="C2620" t="str">
            <v>ELKA SIRIUS</v>
          </cell>
        </row>
        <row r="2621">
          <cell r="B2621">
            <v>9676515</v>
          </cell>
          <cell r="C2621" t="str">
            <v>GREEN SKY</v>
          </cell>
        </row>
        <row r="2622">
          <cell r="B2622">
            <v>9746267</v>
          </cell>
          <cell r="C2622" t="str">
            <v>ELANDRA PALM</v>
          </cell>
        </row>
        <row r="2623">
          <cell r="B2623">
            <v>9815850</v>
          </cell>
          <cell r="C2623" t="str">
            <v>CORAL EXPRESS</v>
          </cell>
        </row>
        <row r="2624">
          <cell r="B2624">
            <v>9324306</v>
          </cell>
          <cell r="C2624" t="str">
            <v>BW HUDSON</v>
          </cell>
        </row>
        <row r="2625">
          <cell r="B2625">
            <v>9596272</v>
          </cell>
          <cell r="C2625" t="str">
            <v>MERIDIAN EXPRESS</v>
          </cell>
        </row>
        <row r="2626">
          <cell r="B2626">
            <v>9414278</v>
          </cell>
          <cell r="C2626" t="str">
            <v>RITA M</v>
          </cell>
        </row>
        <row r="2627">
          <cell r="B2627">
            <v>9363479</v>
          </cell>
          <cell r="C2627" t="str">
            <v>MINERVA JOY</v>
          </cell>
        </row>
        <row r="2628">
          <cell r="B2628">
            <v>9307994</v>
          </cell>
          <cell r="C2628" t="str">
            <v>CLOVER</v>
          </cell>
        </row>
        <row r="2629">
          <cell r="B2629">
            <v>9374272</v>
          </cell>
          <cell r="C2629" t="str">
            <v>AYESHA</v>
          </cell>
        </row>
        <row r="2630">
          <cell r="B2630">
            <v>9273624</v>
          </cell>
          <cell r="C2630" t="str">
            <v>SEAWAYS ARIADMAR</v>
          </cell>
        </row>
        <row r="2631">
          <cell r="B2631">
            <v>9740586</v>
          </cell>
          <cell r="C2631" t="str">
            <v>HIGH CHALLENGE</v>
          </cell>
        </row>
        <row r="2632">
          <cell r="B2632">
            <v>9704465</v>
          </cell>
          <cell r="C2632" t="str">
            <v>STI PONTIAC</v>
          </cell>
        </row>
        <row r="2633">
          <cell r="B2633">
            <v>9233973</v>
          </cell>
          <cell r="C2633" t="str">
            <v>MERMAID</v>
          </cell>
        </row>
        <row r="2634">
          <cell r="B2634">
            <v>9228796</v>
          </cell>
          <cell r="C2634" t="str">
            <v>MATRIX PRIDE</v>
          </cell>
        </row>
        <row r="2635">
          <cell r="B2635">
            <v>9395496</v>
          </cell>
          <cell r="C2635" t="str">
            <v>MERMAID (VLCC)</v>
          </cell>
        </row>
        <row r="2636">
          <cell r="B2636">
            <v>9183582</v>
          </cell>
          <cell r="C2636" t="str">
            <v>MATRIX ASA</v>
          </cell>
        </row>
        <row r="2637">
          <cell r="B2637">
            <v>9610389</v>
          </cell>
          <cell r="C2637" t="str">
            <v>NEXUS VICTORIA</v>
          </cell>
        </row>
        <row r="2638">
          <cell r="B2638">
            <v>9269075</v>
          </cell>
          <cell r="C2638" t="str">
            <v>NARMADA</v>
          </cell>
        </row>
        <row r="2639">
          <cell r="B2639">
            <v>9341380</v>
          </cell>
          <cell r="C2639" t="str">
            <v>HANZE CHANNEI</v>
          </cell>
        </row>
        <row r="2640">
          <cell r="B2640">
            <v>9407407</v>
          </cell>
          <cell r="C2640" t="str">
            <v>THEONI</v>
          </cell>
        </row>
        <row r="2641">
          <cell r="B2641">
            <v>9732931</v>
          </cell>
          <cell r="C2641" t="str">
            <v>MAERSK TRIESTE</v>
          </cell>
        </row>
        <row r="2642">
          <cell r="B2642">
            <v>9341378</v>
          </cell>
          <cell r="C2642" t="str">
            <v>HANZE AA</v>
          </cell>
        </row>
        <row r="2643">
          <cell r="B2643">
            <v>9285706</v>
          </cell>
          <cell r="C2643" t="str">
            <v>TENACITY</v>
          </cell>
        </row>
        <row r="2644">
          <cell r="B2644">
            <v>9389095</v>
          </cell>
          <cell r="C2644" t="str">
            <v>MINDORO</v>
          </cell>
        </row>
        <row r="2645">
          <cell r="B2645">
            <v>9718064</v>
          </cell>
          <cell r="C2645" t="str">
            <v>MAERSK TIANJIN</v>
          </cell>
        </row>
        <row r="2646">
          <cell r="B2646" t="str">
            <v>6921983</v>
          </cell>
          <cell r="C2646" t="str">
            <v>VELA</v>
          </cell>
        </row>
        <row r="2647">
          <cell r="B2647">
            <v>9346079</v>
          </cell>
          <cell r="C2647" t="str">
            <v>GRAND ACE2</v>
          </cell>
        </row>
        <row r="2648">
          <cell r="B2648">
            <v>9256626</v>
          </cell>
          <cell r="C2648" t="str">
            <v>WALLEYE</v>
          </cell>
        </row>
        <row r="2649">
          <cell r="B2649">
            <v>9629548</v>
          </cell>
          <cell r="C2649" t="str">
            <v>SEATREASURE</v>
          </cell>
        </row>
        <row r="2650">
          <cell r="B2650">
            <v>9272199</v>
          </cell>
          <cell r="C2650" t="str">
            <v>CHAMPION CONTEST</v>
          </cell>
        </row>
        <row r="2651">
          <cell r="B2651">
            <v>9472763</v>
          </cell>
          <cell r="C2651" t="str">
            <v>MP MR Tanker 1</v>
          </cell>
        </row>
        <row r="2652">
          <cell r="B2652">
            <v>9288916</v>
          </cell>
          <cell r="C2652" t="str">
            <v>DECAMERON</v>
          </cell>
        </row>
        <row r="2653">
          <cell r="B2653">
            <v>9364588</v>
          </cell>
          <cell r="C2653" t="str">
            <v>JANE</v>
          </cell>
        </row>
        <row r="2654">
          <cell r="B2654">
            <v>9776470</v>
          </cell>
          <cell r="C2654" t="str">
            <v>STENAWECO ELEGANCE</v>
          </cell>
        </row>
        <row r="2655">
          <cell r="B2655">
            <v>9278519</v>
          </cell>
          <cell r="C2655" t="str">
            <v>HAFNIA ATLANTIC</v>
          </cell>
        </row>
        <row r="2656">
          <cell r="B2656">
            <v>9747338</v>
          </cell>
          <cell r="C2656" t="str">
            <v>PTI NILE</v>
          </cell>
        </row>
        <row r="2657">
          <cell r="B2657">
            <v>9533995</v>
          </cell>
          <cell r="C2657" t="str">
            <v>STENA SURPRISE</v>
          </cell>
        </row>
        <row r="2658">
          <cell r="B2658">
            <v>9516105</v>
          </cell>
          <cell r="C2658" t="str">
            <v>JAG LEENA</v>
          </cell>
        </row>
        <row r="2659">
          <cell r="B2659">
            <v>9390032</v>
          </cell>
          <cell r="C2659" t="str">
            <v>STENA POLARIS</v>
          </cell>
        </row>
        <row r="2660">
          <cell r="B2660">
            <v>9635858</v>
          </cell>
          <cell r="C2660" t="str">
            <v>BW JAGUAR</v>
          </cell>
        </row>
        <row r="2661">
          <cell r="B2661">
            <v>9260055</v>
          </cell>
          <cell r="C2661" t="str">
            <v>VARDAR</v>
          </cell>
        </row>
        <row r="2662">
          <cell r="B2662">
            <v>9538141</v>
          </cell>
          <cell r="C2662" t="str">
            <v>ALHENA</v>
          </cell>
        </row>
        <row r="2663">
          <cell r="B2663">
            <v>9785689</v>
          </cell>
          <cell r="C2663" t="str">
            <v>STI GALATA</v>
          </cell>
        </row>
        <row r="2664">
          <cell r="B2664">
            <v>9439785</v>
          </cell>
          <cell r="C2664" t="str">
            <v>RIDGEBURY ALEXANDRA Z</v>
          </cell>
        </row>
        <row r="2665">
          <cell r="B2665">
            <v>9726607</v>
          </cell>
          <cell r="C2665" t="str">
            <v>HAFNIA HENRIETTE</v>
          </cell>
        </row>
        <row r="2666">
          <cell r="B2666">
            <v>9573696</v>
          </cell>
          <cell r="C2666" t="str">
            <v>PACIFIC QUARTZ</v>
          </cell>
        </row>
        <row r="2667">
          <cell r="B2667">
            <v>9806615</v>
          </cell>
          <cell r="C2667" t="str">
            <v>SEA ICON</v>
          </cell>
        </row>
        <row r="2668">
          <cell r="B2668">
            <v>9747352</v>
          </cell>
          <cell r="C2668" t="str">
            <v>PTI DANUBE</v>
          </cell>
        </row>
        <row r="2669">
          <cell r="B2669">
            <v>9183623</v>
          </cell>
          <cell r="C2669" t="str">
            <v>AMIF</v>
          </cell>
        </row>
        <row r="2670">
          <cell r="B2670">
            <v>9290957</v>
          </cell>
          <cell r="C2670" t="str">
            <v>TORM SIGNE</v>
          </cell>
        </row>
        <row r="2671">
          <cell r="B2671">
            <v>9794719</v>
          </cell>
          <cell r="C2671" t="str">
            <v>HELLAS TATIANA</v>
          </cell>
        </row>
        <row r="2672">
          <cell r="B2672">
            <v>9669926</v>
          </cell>
          <cell r="C2672" t="str">
            <v>GREEN SEA</v>
          </cell>
        </row>
        <row r="2673">
          <cell r="B2673" t="str">
            <v>9666077</v>
          </cell>
          <cell r="C2673" t="str">
            <v>STENA IMPERATIVE</v>
          </cell>
        </row>
        <row r="2674">
          <cell r="B2674" t="str">
            <v>9740421</v>
          </cell>
          <cell r="C2674" t="str">
            <v>SEAENVOY</v>
          </cell>
        </row>
        <row r="2675">
          <cell r="B2675" t="str">
            <v>9721920</v>
          </cell>
          <cell r="C2675" t="str">
            <v>MARLIN AZURITE</v>
          </cell>
        </row>
        <row r="2676">
          <cell r="B2676" t="str">
            <v>9314167</v>
          </cell>
          <cell r="C2676" t="str">
            <v>LA BOHEME</v>
          </cell>
        </row>
        <row r="2677">
          <cell r="B2677" t="str">
            <v>9735593</v>
          </cell>
          <cell r="C2677" t="str">
            <v>STI EXPEDITE</v>
          </cell>
        </row>
        <row r="2678">
          <cell r="B2678" t="str">
            <v>9794446</v>
          </cell>
          <cell r="C2678" t="str">
            <v>STI JARDINS</v>
          </cell>
        </row>
        <row r="2679">
          <cell r="B2679" t="str">
            <v>9298325</v>
          </cell>
          <cell r="C2679" t="str">
            <v>HAMBURG STAR</v>
          </cell>
        </row>
        <row r="2680">
          <cell r="B2680" t="str">
            <v>9797266</v>
          </cell>
          <cell r="C2680" t="str">
            <v>ATLANTIC PRIDE</v>
          </cell>
        </row>
        <row r="2681">
          <cell r="B2681" t="str">
            <v>9160190</v>
          </cell>
          <cell r="C2681" t="str">
            <v>KYMOLOS</v>
          </cell>
        </row>
        <row r="2682">
          <cell r="B2682" t="str">
            <v>9792187</v>
          </cell>
          <cell r="C2682" t="str">
            <v>CHIOS I</v>
          </cell>
        </row>
        <row r="2683">
          <cell r="B2683" t="str">
            <v>9461764</v>
          </cell>
          <cell r="C2683" t="str">
            <v>GENER8 MANIATE</v>
          </cell>
        </row>
        <row r="2684">
          <cell r="B2684" t="str">
            <v>9520857</v>
          </cell>
          <cell r="C2684" t="str">
            <v>FLAGSHIP VIOLET</v>
          </cell>
        </row>
        <row r="2685">
          <cell r="B2685" t="str">
            <v>9289740</v>
          </cell>
          <cell r="C2685" t="str">
            <v>HIGH COURAGE</v>
          </cell>
        </row>
        <row r="2686">
          <cell r="B2686" t="str">
            <v>9282510</v>
          </cell>
          <cell r="C2686" t="str">
            <v>DYLAN</v>
          </cell>
        </row>
        <row r="2687">
          <cell r="B2687" t="str">
            <v>9396763</v>
          </cell>
          <cell r="C2687" t="str">
            <v>PYXIS MALOU</v>
          </cell>
        </row>
        <row r="2688">
          <cell r="B2688" t="str">
            <v>9745902</v>
          </cell>
          <cell r="C2688" t="str">
            <v>FRONT ALTAIR</v>
          </cell>
        </row>
        <row r="2689">
          <cell r="B2689" t="str">
            <v>9797383</v>
          </cell>
          <cell r="C2689" t="str">
            <v>STENA IMPERATOR</v>
          </cell>
        </row>
        <row r="2690">
          <cell r="B2690" t="str">
            <v>9374301</v>
          </cell>
          <cell r="C2690" t="str">
            <v>ATLANTIC MUSE</v>
          </cell>
        </row>
        <row r="2691">
          <cell r="B2691" t="str">
            <v>9706073</v>
          </cell>
          <cell r="C2691" t="str">
            <v>BW PETREL</v>
          </cell>
        </row>
        <row r="2692">
          <cell r="B2692" t="str">
            <v>9637088</v>
          </cell>
          <cell r="C2692" t="str">
            <v>ARDMORE SEAVANGUARD</v>
          </cell>
        </row>
        <row r="2693">
          <cell r="B2693" t="str">
            <v>9035266</v>
          </cell>
          <cell r="C2693" t="str">
            <v>OLUWASEUN</v>
          </cell>
        </row>
        <row r="2694">
          <cell r="B2694" t="str">
            <v>9747340</v>
          </cell>
          <cell r="C2694" t="str">
            <v>PTI HUANG HE</v>
          </cell>
        </row>
        <row r="2695">
          <cell r="B2695" t="str">
            <v>9400801</v>
          </cell>
          <cell r="C2695" t="str">
            <v>HIGH CURRENT</v>
          </cell>
        </row>
        <row r="2696">
          <cell r="B2696" t="str">
            <v>9436719</v>
          </cell>
          <cell r="C2696" t="str">
            <v>GEMMA</v>
          </cell>
        </row>
        <row r="2697">
          <cell r="B2697" t="str">
            <v>9459060</v>
          </cell>
          <cell r="C2697" t="str">
            <v xml:space="preserve">ATRIA </v>
          </cell>
        </row>
        <row r="2698">
          <cell r="B2698" t="str">
            <v>9747132</v>
          </cell>
          <cell r="C2698" t="str">
            <v>NORD OLYMPIA</v>
          </cell>
        </row>
        <row r="2699">
          <cell r="B2699" t="str">
            <v>9800269</v>
          </cell>
          <cell r="C2699" t="str">
            <v>SIKINOS I</v>
          </cell>
        </row>
        <row r="2700">
          <cell r="B2700" t="str">
            <v>9457907</v>
          </cell>
          <cell r="C2700" t="str">
            <v>ALPHA</v>
          </cell>
        </row>
        <row r="2701">
          <cell r="B2701" t="str">
            <v>9229025</v>
          </cell>
          <cell r="C2701" t="str">
            <v>NOTUS</v>
          </cell>
        </row>
        <row r="2702">
          <cell r="B2702" t="str">
            <v>9746279</v>
          </cell>
          <cell r="C2702" t="str">
            <v>LARGO SEA</v>
          </cell>
        </row>
        <row r="2703">
          <cell r="B2703" t="str">
            <v>9536820</v>
          </cell>
          <cell r="C2703" t="str">
            <v>NORD SAKURA</v>
          </cell>
        </row>
        <row r="2704">
          <cell r="B2704" t="str">
            <v>9260031</v>
          </cell>
          <cell r="C2704" t="str">
            <v>LAIMA</v>
          </cell>
        </row>
        <row r="2705">
          <cell r="B2705" t="str">
            <v>9779537</v>
          </cell>
          <cell r="C2705" t="str">
            <v>SEAWAYS MONTAUK</v>
          </cell>
        </row>
        <row r="2706">
          <cell r="B2706" t="str">
            <v>9682978</v>
          </cell>
          <cell r="C2706" t="str">
            <v>BRITISH CENTURY</v>
          </cell>
        </row>
        <row r="2707">
          <cell r="B2707" t="str">
            <v>9290373</v>
          </cell>
          <cell r="C2707" t="str">
            <v>ISTANBUL</v>
          </cell>
        </row>
        <row r="2708">
          <cell r="B2708" t="str">
            <v>9398072</v>
          </cell>
          <cell r="C2708" t="str">
            <v>ACHILLEAS</v>
          </cell>
        </row>
        <row r="2709">
          <cell r="B2709" t="str">
            <v>9745237</v>
          </cell>
          <cell r="C2709" t="str">
            <v>AEGEAN UNITY</v>
          </cell>
        </row>
        <row r="2710">
          <cell r="B2710" t="str">
            <v>9797735</v>
          </cell>
          <cell r="C2710" t="str">
            <v>TORM SUPREME</v>
          </cell>
        </row>
        <row r="2711">
          <cell r="B2711" t="str">
            <v>9310707</v>
          </cell>
          <cell r="C2711" t="str">
            <v>CHALLENGE PASSAGE</v>
          </cell>
        </row>
        <row r="2712">
          <cell r="B2712">
            <v>9638563</v>
          </cell>
          <cell r="C2712" t="str">
            <v>NAVE ATROPOS</v>
          </cell>
        </row>
        <row r="2713">
          <cell r="B2713" t="str">
            <v>9629706</v>
          </cell>
          <cell r="C2713" t="str">
            <v>NORD STEADY</v>
          </cell>
        </row>
        <row r="2714">
          <cell r="B2714" t="str">
            <v>8672756</v>
          </cell>
          <cell r="C2714" t="str">
            <v>NTUGBU 1</v>
          </cell>
        </row>
        <row r="2715">
          <cell r="B2715" t="str">
            <v>9070905</v>
          </cell>
          <cell r="C2715" t="str">
            <v>ADEBOMI 1</v>
          </cell>
        </row>
        <row r="2716">
          <cell r="B2716" t="str">
            <v>9210907</v>
          </cell>
          <cell r="C2716" t="str">
            <v>ADEBOMI 3</v>
          </cell>
        </row>
        <row r="2717">
          <cell r="B2717" t="str">
            <v>9724609</v>
          </cell>
          <cell r="C2717" t="str">
            <v>BRITISH SEAFARER</v>
          </cell>
        </row>
        <row r="2718">
          <cell r="B2718" t="str">
            <v>9785823</v>
          </cell>
          <cell r="C2718" t="str">
            <v>MONTE UDALA</v>
          </cell>
        </row>
        <row r="2719">
          <cell r="B2719" t="str">
            <v>9761346</v>
          </cell>
          <cell r="C2719" t="str">
            <v>MARAN HERMES</v>
          </cell>
        </row>
        <row r="2720">
          <cell r="B2720" t="str">
            <v>9330628</v>
          </cell>
          <cell r="C2720" t="str">
            <v>MV VELA</v>
          </cell>
        </row>
        <row r="2721">
          <cell r="B2721" t="str">
            <v>9447756</v>
          </cell>
          <cell r="C2721" t="str">
            <v>GAN-TRIUMPH</v>
          </cell>
        </row>
        <row r="2722">
          <cell r="B2722" t="str">
            <v>9760213</v>
          </cell>
          <cell r="C2722" t="str">
            <v>STI PRECISION</v>
          </cell>
        </row>
        <row r="2723">
          <cell r="B2723" t="str">
            <v>9692246</v>
          </cell>
          <cell r="C2723" t="str">
            <v>TRF BERGEN</v>
          </cell>
        </row>
        <row r="2724">
          <cell r="B2724" t="str">
            <v>9282986</v>
          </cell>
          <cell r="C2724" t="str">
            <v>TORM LOIRE</v>
          </cell>
        </row>
        <row r="2725">
          <cell r="B2725" t="str">
            <v>9722613</v>
          </cell>
          <cell r="C2725" t="str">
            <v>HELLAS AVATAR</v>
          </cell>
        </row>
        <row r="2726">
          <cell r="B2726" t="str">
            <v>9396751</v>
          </cell>
          <cell r="C2726" t="str">
            <v>ELANDRA CORALLO</v>
          </cell>
        </row>
        <row r="2727">
          <cell r="B2727" t="str">
            <v>9419723</v>
          </cell>
          <cell r="C2727" t="str">
            <v>NORD SKATE</v>
          </cell>
        </row>
        <row r="2728">
          <cell r="B2728" t="str">
            <v>9708239</v>
          </cell>
          <cell r="C2728" t="str">
            <v>ARDMORE SEAHAWK</v>
          </cell>
        </row>
        <row r="2729">
          <cell r="B2729" t="str">
            <v>9433901</v>
          </cell>
          <cell r="C2729" t="str">
            <v>BSL ELSA</v>
          </cell>
        </row>
        <row r="2730">
          <cell r="B2730" t="str">
            <v>9817494</v>
          </cell>
          <cell r="C2730" t="str">
            <v>MORVIKEN</v>
          </cell>
        </row>
        <row r="2731">
          <cell r="B2731" t="str">
            <v>9708772</v>
          </cell>
          <cell r="C2731" t="str">
            <v>PYXIS LAMDA</v>
          </cell>
        </row>
        <row r="2732">
          <cell r="B2732" t="str">
            <v>9788447</v>
          </cell>
          <cell r="C2732" t="str">
            <v>HIGH EXPLORER</v>
          </cell>
        </row>
        <row r="2733">
          <cell r="B2733" t="str">
            <v>9302865</v>
          </cell>
          <cell r="C2733" t="str">
            <v>SAKURA EXPRESS</v>
          </cell>
        </row>
        <row r="2734">
          <cell r="B2734" t="str">
            <v>9367750</v>
          </cell>
          <cell r="C2734" t="str">
            <v>RICH WIND</v>
          </cell>
        </row>
        <row r="2735">
          <cell r="B2735" t="str">
            <v>9607631</v>
          </cell>
          <cell r="C2735" t="str">
            <v>HISTRIA AMBRA  </v>
          </cell>
        </row>
        <row r="2736">
          <cell r="B2736" t="str">
            <v>9747106</v>
          </cell>
          <cell r="C2736" t="str">
            <v>LIAN XI HU</v>
          </cell>
        </row>
        <row r="2737">
          <cell r="B2737" t="str">
            <v>9785718</v>
          </cell>
          <cell r="C2737" t="str">
            <v>STI LA BOCA</v>
          </cell>
        </row>
        <row r="2738">
          <cell r="B2738" t="str">
            <v>9405227</v>
          </cell>
          <cell r="C2738" t="str">
            <v>GRAND (VLCC)</v>
          </cell>
        </row>
        <row r="2739">
          <cell r="B2739">
            <v>9391531</v>
          </cell>
          <cell r="C2739" t="str">
            <v>GRAND</v>
          </cell>
        </row>
        <row r="2740">
          <cell r="B2740" t="str">
            <v>9707273</v>
          </cell>
          <cell r="C2740" t="str">
            <v>STI QUEENS</v>
          </cell>
        </row>
        <row r="2741">
          <cell r="B2741" t="str">
            <v>9685475</v>
          </cell>
          <cell r="C2741" t="str">
            <v>STENA IMMORTAL</v>
          </cell>
        </row>
        <row r="2742">
          <cell r="B2742" t="str">
            <v>9829409</v>
          </cell>
          <cell r="C2742" t="str">
            <v>ARCTOS</v>
          </cell>
        </row>
        <row r="2743">
          <cell r="B2743" t="str">
            <v>9664720</v>
          </cell>
          <cell r="C2743" t="str">
            <v>GLADYS W</v>
          </cell>
        </row>
        <row r="2744">
          <cell r="B2744" t="str">
            <v>9683051</v>
          </cell>
          <cell r="C2744" t="str">
            <v>BRITISH RESOLUTION</v>
          </cell>
        </row>
        <row r="2745">
          <cell r="B2745" t="str">
            <v>9529968</v>
          </cell>
          <cell r="C2745" t="str">
            <v>IRIS</v>
          </cell>
        </row>
        <row r="2746">
          <cell r="B2746" t="str">
            <v>9374844</v>
          </cell>
          <cell r="C2746" t="str">
            <v>NORSTAR INVICTUS</v>
          </cell>
        </row>
        <row r="2747">
          <cell r="B2747" t="str">
            <v>9788708</v>
          </cell>
          <cell r="C2747" t="str">
            <v>OTTOMAN COURTESY</v>
          </cell>
        </row>
        <row r="2748">
          <cell r="B2748" t="str">
            <v>9601223</v>
          </cell>
          <cell r="C2748" t="str">
            <v>DENSA WHALES</v>
          </cell>
        </row>
        <row r="2749">
          <cell r="B2749" t="str">
            <v>9787924</v>
          </cell>
          <cell r="C2749" t="str">
            <v>NOLDE</v>
          </cell>
        </row>
        <row r="2750">
          <cell r="B2750" t="str">
            <v>9735608</v>
          </cell>
          <cell r="C2750" t="str">
            <v>STI EXCEED</v>
          </cell>
        </row>
        <row r="2751">
          <cell r="B2751" t="str">
            <v>9711456</v>
          </cell>
          <cell r="C2751" t="str">
            <v>ARETEA</v>
          </cell>
        </row>
        <row r="2752">
          <cell r="B2752" t="str">
            <v>9697234</v>
          </cell>
          <cell r="C2752" t="str">
            <v>MARLIN AMETRINE</v>
          </cell>
        </row>
        <row r="2753">
          <cell r="B2753" t="str">
            <v>9556040</v>
          </cell>
          <cell r="C2753" t="str">
            <v>TRENT (Coastal)</v>
          </cell>
        </row>
        <row r="2754">
          <cell r="B2754">
            <v>9828156</v>
          </cell>
          <cell r="C2754" t="str">
            <v>TRENT</v>
          </cell>
        </row>
        <row r="2755">
          <cell r="B2755" t="str">
            <v>9265861</v>
          </cell>
          <cell r="C2755" t="str">
            <v>SEAWAYS ALCESMAR</v>
          </cell>
        </row>
        <row r="2756">
          <cell r="B2756" t="str">
            <v>9482550</v>
          </cell>
          <cell r="C2756" t="str">
            <v>ELANDRA FJORD</v>
          </cell>
        </row>
        <row r="2757">
          <cell r="B2757" t="str">
            <v>9786152</v>
          </cell>
          <cell r="C2757" t="str">
            <v>MAERSK CALLAO</v>
          </cell>
        </row>
        <row r="2758">
          <cell r="B2758" t="str">
            <v>9786243</v>
          </cell>
          <cell r="C2758" t="str">
            <v>SM FALCON</v>
          </cell>
        </row>
        <row r="2759">
          <cell r="B2759" t="str">
            <v>9358319</v>
          </cell>
          <cell r="C2759" t="str">
            <v>PTI ORION</v>
          </cell>
        </row>
        <row r="2760">
          <cell r="B2760" t="str">
            <v>9241815</v>
          </cell>
          <cell r="C2760" t="str">
            <v>ST ZEEZEE</v>
          </cell>
        </row>
        <row r="2761">
          <cell r="B2761" t="str">
            <v>9307815</v>
          </cell>
          <cell r="C2761" t="str">
            <v>ATLANTICA BRIDGE</v>
          </cell>
        </row>
        <row r="2762">
          <cell r="B2762" t="str">
            <v>8727898</v>
          </cell>
          <cell r="C2762" t="str">
            <v>RANDL</v>
          </cell>
        </row>
        <row r="2763">
          <cell r="B2763" t="str">
            <v>9459230</v>
          </cell>
          <cell r="C2763" t="str">
            <v>ORIENT STAR</v>
          </cell>
        </row>
        <row r="2764">
          <cell r="B2764" t="str">
            <v>9804459</v>
          </cell>
          <cell r="C2764" t="str">
            <v>NEW VISION</v>
          </cell>
        </row>
        <row r="2765">
          <cell r="B2765" t="str">
            <v>9817614</v>
          </cell>
          <cell r="C2765" t="str">
            <v>ENERGY TRIUMPH</v>
          </cell>
        </row>
        <row r="2766">
          <cell r="B2766" t="str">
            <v>9272929</v>
          </cell>
          <cell r="C2766" t="str">
            <v>SW SOUTHPORT I</v>
          </cell>
        </row>
        <row r="2767">
          <cell r="B2767" t="str">
            <v>9299496</v>
          </cell>
          <cell r="C2767" t="str">
            <v>PHOENIX AN</v>
          </cell>
        </row>
        <row r="2768">
          <cell r="B2768" t="str">
            <v>9580405</v>
          </cell>
          <cell r="C2768" t="str">
            <v>NAVE ANDROMEDA</v>
          </cell>
        </row>
        <row r="2769">
          <cell r="B2769" t="str">
            <v>9583653</v>
          </cell>
          <cell r="C2769" t="str">
            <v>NAVIGARE PACTOR</v>
          </cell>
        </row>
        <row r="2770">
          <cell r="B2770" t="str">
            <v>9070905</v>
          </cell>
          <cell r="C2770" t="str">
            <v>ADEBOMI 1</v>
          </cell>
        </row>
        <row r="2771">
          <cell r="B2771" t="str">
            <v>9210907</v>
          </cell>
          <cell r="C2771" t="str">
            <v>ADEBOMI 3</v>
          </cell>
        </row>
        <row r="2772">
          <cell r="B2772" t="str">
            <v>9382700</v>
          </cell>
          <cell r="C2772" t="str">
            <v>SEAMUSE</v>
          </cell>
        </row>
        <row r="2773">
          <cell r="B2773" t="str">
            <v>9384306</v>
          </cell>
          <cell r="C2773" t="str">
            <v>SCF USSURI</v>
          </cell>
        </row>
        <row r="2774">
          <cell r="B2774" t="str">
            <v>9747326</v>
          </cell>
          <cell r="C2774" t="str">
            <v>PTI HUDSON</v>
          </cell>
        </row>
        <row r="2775">
          <cell r="B2775" t="str">
            <v>9266475</v>
          </cell>
          <cell r="C2775" t="str">
            <v>SAFESEA NEHA III</v>
          </cell>
        </row>
        <row r="2776">
          <cell r="B2776" t="str">
            <v>9434216</v>
          </cell>
          <cell r="C2776" t="str">
            <v>HSL ANNA</v>
          </cell>
        </row>
        <row r="2777">
          <cell r="B2777" t="str">
            <v>9476812</v>
          </cell>
          <cell r="C2777" t="str">
            <v>CELSIUS PORTO</v>
          </cell>
        </row>
        <row r="2778">
          <cell r="B2778" t="str">
            <v>9292498</v>
          </cell>
          <cell r="C2778" t="str">
            <v>EAGLE VENICE</v>
          </cell>
        </row>
        <row r="2779">
          <cell r="B2779" t="str">
            <v>9785835</v>
          </cell>
          <cell r="C2779" t="str">
            <v>MONTE URBASA</v>
          </cell>
        </row>
        <row r="2780">
          <cell r="B2780" t="str">
            <v>9408190</v>
          </cell>
          <cell r="C2780" t="str">
            <v>GLORY CROWN</v>
          </cell>
        </row>
        <row r="2781">
          <cell r="B2781" t="str">
            <v>9794434</v>
          </cell>
          <cell r="C2781" t="str">
            <v>STI ESLES II</v>
          </cell>
        </row>
        <row r="2782">
          <cell r="B2782" t="str">
            <v>9794721</v>
          </cell>
          <cell r="C2782" t="str">
            <v>HELLAS MARGARITA</v>
          </cell>
        </row>
        <row r="2783">
          <cell r="B2783" t="str">
            <v>9828144</v>
          </cell>
          <cell r="C2783" t="str">
            <v>THAMES</v>
          </cell>
        </row>
        <row r="2784">
          <cell r="B2784" t="str">
            <v>9285744</v>
          </cell>
          <cell r="C2784" t="str">
            <v>FIDELITY</v>
          </cell>
        </row>
        <row r="2785">
          <cell r="B2785" t="str">
            <v>9785706</v>
          </cell>
          <cell r="C2785" t="str">
            <v>STI LEBLON</v>
          </cell>
        </row>
        <row r="2786">
          <cell r="B2786" t="str">
            <v>9278480</v>
          </cell>
          <cell r="C2786" t="str">
            <v>ST ILHAAM</v>
          </cell>
        </row>
        <row r="2787">
          <cell r="B2787" t="str">
            <v>9378632</v>
          </cell>
          <cell r="C2787" t="str">
            <v>LR2 POSEIDON</v>
          </cell>
        </row>
        <row r="2788">
          <cell r="B2788" t="str">
            <v>9814155</v>
          </cell>
          <cell r="C2788" t="str">
            <v>HIGH LEADER</v>
          </cell>
        </row>
        <row r="2789">
          <cell r="B2789" t="str">
            <v>9697222</v>
          </cell>
          <cell r="C2789" t="str">
            <v>MARLIN AMETHYST</v>
          </cell>
        </row>
        <row r="2790">
          <cell r="B2790" t="str">
            <v>9706841</v>
          </cell>
          <cell r="C2790" t="str">
            <v>STI BROOKLYN</v>
          </cell>
        </row>
        <row r="2791">
          <cell r="B2791" t="str">
            <v>9433016</v>
          </cell>
          <cell r="C2791" t="str">
            <v>TECTUS</v>
          </cell>
        </row>
        <row r="2792">
          <cell r="B2792" t="str">
            <v>9258363</v>
          </cell>
          <cell r="C2792" t="str">
            <v>ASTRAL EXPRESS</v>
          </cell>
        </row>
        <row r="2793">
          <cell r="B2793" t="str">
            <v>9265366</v>
          </cell>
          <cell r="C2793" t="str">
            <v>ANDES (Panamax)</v>
          </cell>
        </row>
        <row r="2794">
          <cell r="B2794" t="str">
            <v>9540819</v>
          </cell>
          <cell r="C2794" t="str">
            <v>ANDES</v>
          </cell>
        </row>
        <row r="2795">
          <cell r="B2795" t="str">
            <v>9133070</v>
          </cell>
          <cell r="C2795" t="str">
            <v>HANSON</v>
          </cell>
        </row>
        <row r="2796">
          <cell r="B2796" t="str">
            <v>9112131</v>
          </cell>
          <cell r="C2796" t="str">
            <v>HARCOURT</v>
          </cell>
        </row>
        <row r="2797">
          <cell r="B2797">
            <v>9288758</v>
          </cell>
          <cell r="C2797" t="str">
            <v>INTEGRITY</v>
          </cell>
        </row>
        <row r="2798">
          <cell r="B2798" t="str">
            <v>9447744</v>
          </cell>
          <cell r="C2798" t="str">
            <v>GAN-TRIBUTE</v>
          </cell>
        </row>
        <row r="2799">
          <cell r="B2799" t="str">
            <v>9303247</v>
          </cell>
          <cell r="C2799" t="str">
            <v>NORDIC CASTOR</v>
          </cell>
        </row>
        <row r="2800">
          <cell r="B2800" t="str">
            <v>9216705</v>
          </cell>
          <cell r="C2800" t="str">
            <v>MARIA ANGELICOUSSIS</v>
          </cell>
        </row>
        <row r="2801">
          <cell r="B2801" t="str">
            <v>9737759</v>
          </cell>
          <cell r="C2801" t="str">
            <v>STI PROVIDENCE</v>
          </cell>
        </row>
        <row r="2802">
          <cell r="B2802" t="str">
            <v>9381835</v>
          </cell>
          <cell r="C2802" t="str">
            <v>GULF MUTTRAH</v>
          </cell>
        </row>
        <row r="2803">
          <cell r="B2803" t="str">
            <v>9550682</v>
          </cell>
          <cell r="C2803" t="str">
            <v>UACC FALCON</v>
          </cell>
        </row>
        <row r="2804">
          <cell r="B2804" t="str">
            <v>9315458</v>
          </cell>
          <cell r="C2804" t="str">
            <v>MAERSK PROMISE</v>
          </cell>
        </row>
        <row r="2805">
          <cell r="B2805" t="str">
            <v>9396749</v>
          </cell>
          <cell r="C2805" t="str">
            <v>ELANDRA BLU</v>
          </cell>
        </row>
        <row r="2806">
          <cell r="B2806" t="str">
            <v>9820300</v>
          </cell>
          <cell r="C2806" t="str">
            <v>MARVIN FAITH</v>
          </cell>
        </row>
        <row r="2807">
          <cell r="B2807" t="str">
            <v>9835848</v>
          </cell>
          <cell r="C2807" t="str">
            <v>MARLIN SICILY</v>
          </cell>
        </row>
        <row r="2808">
          <cell r="B2808" t="str">
            <v>9681845</v>
          </cell>
          <cell r="C2808" t="str">
            <v>HIGH VOYAGER</v>
          </cell>
        </row>
        <row r="2809">
          <cell r="B2809" t="str">
            <v>9708588</v>
          </cell>
          <cell r="C2809" t="str">
            <v>STI SOLACE</v>
          </cell>
        </row>
        <row r="2810">
          <cell r="B2810" t="str">
            <v>9367700</v>
          </cell>
          <cell r="C2810" t="str">
            <v>ARDMORE SEALIFTER</v>
          </cell>
        </row>
        <row r="2811">
          <cell r="B2811" t="str">
            <v>9692143</v>
          </cell>
          <cell r="C2811" t="str">
            <v>NORD SUSTAINABLE</v>
          </cell>
        </row>
        <row r="2812">
          <cell r="B2812" t="str">
            <v>9829459</v>
          </cell>
          <cell r="C2812" t="str">
            <v>MARLIN MAJESTIC</v>
          </cell>
        </row>
        <row r="2813">
          <cell r="B2813" t="str">
            <v>9710490</v>
          </cell>
          <cell r="C2813" t="str">
            <v>ALKAIOS</v>
          </cell>
        </row>
        <row r="2814">
          <cell r="B2814" t="str">
            <v>9756274</v>
          </cell>
          <cell r="C2814" t="str">
            <v>MANOLATES</v>
          </cell>
        </row>
        <row r="2815">
          <cell r="B2815" t="str">
            <v>9735581</v>
          </cell>
          <cell r="C2815" t="str">
            <v>STI EXCELSIOR</v>
          </cell>
        </row>
        <row r="2816">
          <cell r="B2816" t="str">
            <v>9324289</v>
          </cell>
          <cell r="C2816" t="str">
            <v>BW AMAZON</v>
          </cell>
        </row>
        <row r="2817">
          <cell r="B2817" t="str">
            <v>9808326</v>
          </cell>
          <cell r="C2817" t="str">
            <v>DIADEMA</v>
          </cell>
        </row>
        <row r="2818">
          <cell r="B2818" t="str">
            <v>9737747</v>
          </cell>
          <cell r="C2818" t="str">
            <v>STI PRIDE</v>
          </cell>
        </row>
        <row r="2819">
          <cell r="B2819" t="str">
            <v>9405928</v>
          </cell>
          <cell r="C2819" t="str">
            <v>PINE EXPRESS</v>
          </cell>
        </row>
        <row r="2820">
          <cell r="B2820" t="str">
            <v>9568043</v>
          </cell>
          <cell r="C2820" t="str">
            <v>ST JAMES</v>
          </cell>
        </row>
        <row r="2821">
          <cell r="B2821" t="str">
            <v>9828895</v>
          </cell>
          <cell r="C2821" t="str">
            <v>IONIAN STAR</v>
          </cell>
        </row>
        <row r="2822">
          <cell r="B2822" t="str">
            <v>9786176</v>
          </cell>
          <cell r="C2822" t="str">
            <v>MAERSK CEBU</v>
          </cell>
        </row>
        <row r="2823">
          <cell r="B2823" t="str">
            <v>9283784</v>
          </cell>
          <cell r="C2823" t="str">
            <v>LEONORA VICTORY</v>
          </cell>
        </row>
        <row r="2824">
          <cell r="B2824" t="str">
            <v>9682239</v>
          </cell>
          <cell r="C2824" t="str">
            <v>BW MERLIN</v>
          </cell>
        </row>
        <row r="2825">
          <cell r="B2825" t="str">
            <v>9794836</v>
          </cell>
          <cell r="C2825" t="str">
            <v>NAUTICAL DEBORAH</v>
          </cell>
        </row>
        <row r="2826">
          <cell r="B2826" t="str">
            <v>9788394</v>
          </cell>
          <cell r="C2826" t="str">
            <v>ARISTARCHOS</v>
          </cell>
        </row>
        <row r="2827">
          <cell r="B2827" t="str">
            <v>9298301</v>
          </cell>
          <cell r="C2827" t="str">
            <v>NEW CONFIDENCE</v>
          </cell>
        </row>
        <row r="2828">
          <cell r="B2828" t="str">
            <v>9282510</v>
          </cell>
          <cell r="C2828" t="str">
            <v>HIGH SEAS</v>
          </cell>
        </row>
        <row r="2829">
          <cell r="B2829" t="str">
            <v>9362372</v>
          </cell>
          <cell r="C2829" t="str">
            <v>BRIGHT DAWN</v>
          </cell>
        </row>
        <row r="2830">
          <cell r="B2830" t="str">
            <v>9391402</v>
          </cell>
          <cell r="C2830" t="str">
            <v>CAPE GUINEA</v>
          </cell>
        </row>
        <row r="2831">
          <cell r="B2831" t="str">
            <v>9391529</v>
          </cell>
          <cell r="C2831" t="str">
            <v>OCEAN BREEZE</v>
          </cell>
        </row>
        <row r="2832">
          <cell r="B2832" t="str">
            <v>9326926</v>
          </cell>
          <cell r="C2832" t="str">
            <v>TEAM VOYAGER</v>
          </cell>
        </row>
        <row r="2833">
          <cell r="B2833" t="str">
            <v>9447744</v>
          </cell>
          <cell r="C2833" t="str">
            <v>GAN-TRIBUTE</v>
          </cell>
        </row>
        <row r="2834">
          <cell r="B2834" t="str">
            <v>9831842</v>
          </cell>
          <cell r="C2834" t="str">
            <v>MARLIN SANTIAGO</v>
          </cell>
        </row>
        <row r="2835">
          <cell r="B2835" t="str">
            <v>9745263</v>
          </cell>
          <cell r="C2835" t="str">
            <v>MAESTRO (Suemax)</v>
          </cell>
        </row>
        <row r="2836">
          <cell r="B2836" t="str">
            <v>9469455</v>
          </cell>
          <cell r="C2836" t="str">
            <v>EMANTHA</v>
          </cell>
        </row>
        <row r="2837">
          <cell r="B2837" t="str">
            <v>9293947</v>
          </cell>
          <cell r="C2837" t="str">
            <v>SL AREMU</v>
          </cell>
        </row>
        <row r="2838">
          <cell r="B2838" t="str">
            <v>9329758</v>
          </cell>
          <cell r="C2838" t="str">
            <v>NORSTAR INTEGRITY</v>
          </cell>
        </row>
        <row r="2839">
          <cell r="B2839" t="str">
            <v>9313254</v>
          </cell>
          <cell r="C2839" t="str">
            <v>ST NIKOLAI</v>
          </cell>
        </row>
        <row r="2840">
          <cell r="B2840" t="str">
            <v>9724685</v>
          </cell>
          <cell r="C2840" t="str">
            <v>BRITISH CAPTAIN</v>
          </cell>
        </row>
        <row r="2841">
          <cell r="B2841" t="str">
            <v>9827059</v>
          </cell>
          <cell r="C2841" t="str">
            <v>NORD VALOROUS</v>
          </cell>
        </row>
        <row r="2842">
          <cell r="B2842" t="str">
            <v>9737096</v>
          </cell>
          <cell r="C2842" t="str">
            <v>EPICURUS</v>
          </cell>
        </row>
        <row r="2843">
          <cell r="B2843" t="str">
            <v>9642095</v>
          </cell>
          <cell r="C2843" t="str">
            <v>EAGLE BAY</v>
          </cell>
        </row>
        <row r="2844">
          <cell r="B2844" t="str">
            <v>9800192</v>
          </cell>
          <cell r="C2844" t="str">
            <v>ECO PALMS SPRING</v>
          </cell>
        </row>
        <row r="2845">
          <cell r="B2845" t="str">
            <v>9692844</v>
          </cell>
          <cell r="C2845" t="str">
            <v>CAPTAIN PARIS</v>
          </cell>
        </row>
        <row r="2846">
          <cell r="B2846" t="str">
            <v>9262168</v>
          </cell>
          <cell r="C2846" t="str">
            <v>FOLEGANDROS</v>
          </cell>
        </row>
        <row r="2847">
          <cell r="B2847" t="str">
            <v>9798076</v>
          </cell>
          <cell r="C2847" t="str">
            <v>HELLAS MARIANNA</v>
          </cell>
        </row>
        <row r="2848">
          <cell r="B2848" t="str">
            <v>9380099</v>
          </cell>
          <cell r="C2848" t="str">
            <v>PLATYTERA</v>
          </cell>
        </row>
        <row r="2849">
          <cell r="B2849" t="str">
            <v>9303833</v>
          </cell>
          <cell r="C2849" t="str">
            <v>ATLANTIC BRIDGE</v>
          </cell>
        </row>
        <row r="2850">
          <cell r="B2850" t="str">
            <v>9594793</v>
          </cell>
          <cell r="C2850" t="str">
            <v>INTEGRITY (Suezmax)</v>
          </cell>
        </row>
        <row r="2851">
          <cell r="B2851" t="str">
            <v>9334571</v>
          </cell>
          <cell r="C2851" t="str">
            <v>TWO MILLION WAYS</v>
          </cell>
        </row>
        <row r="2852">
          <cell r="B2852" t="str">
            <v>9467794</v>
          </cell>
          <cell r="C2852" t="str">
            <v>HAFNIA AUSTRALIA</v>
          </cell>
        </row>
        <row r="2853">
          <cell r="B2853" t="str">
            <v>9831842</v>
          </cell>
          <cell r="C2853" t="str">
            <v>MARLIN SANTIAGO</v>
          </cell>
        </row>
        <row r="2854">
          <cell r="B2854" t="str">
            <v>9635779</v>
          </cell>
          <cell r="C2854" t="str">
            <v>ELANDRA SEA</v>
          </cell>
        </row>
        <row r="2855">
          <cell r="B2855" t="str">
            <v>9447756</v>
          </cell>
          <cell r="C2855" t="str">
            <v>NH SIRI</v>
          </cell>
        </row>
        <row r="2856">
          <cell r="B2856" t="str">
            <v>9712852</v>
          </cell>
          <cell r="C2856" t="str">
            <v>STI KINGSWAY</v>
          </cell>
        </row>
        <row r="2857">
          <cell r="B2857" t="str">
            <v>9798959</v>
          </cell>
          <cell r="C2857" t="str">
            <v>ATLANTIC MARBLE</v>
          </cell>
        </row>
        <row r="2858">
          <cell r="B2858" t="str">
            <v>9726475</v>
          </cell>
          <cell r="C2858" t="str">
            <v>TORM TROILUS</v>
          </cell>
        </row>
        <row r="2859">
          <cell r="B2859" t="str">
            <v>9249099</v>
          </cell>
          <cell r="C2859" t="str">
            <v>ELKA ARISTOTLE</v>
          </cell>
        </row>
        <row r="2860">
          <cell r="B2860" t="str">
            <v>9561382</v>
          </cell>
          <cell r="C2860" t="str">
            <v>NEW BREEZE</v>
          </cell>
        </row>
        <row r="2861">
          <cell r="B2861" t="str">
            <v>9479840</v>
          </cell>
          <cell r="C2861" t="str">
            <v>LUCTOR</v>
          </cell>
        </row>
        <row r="2862">
          <cell r="B2862" t="str">
            <v>9708552</v>
          </cell>
          <cell r="C2862" t="str">
            <v>STI SAVILE ROW</v>
          </cell>
        </row>
        <row r="2863">
          <cell r="B2863" t="str">
            <v>9284817</v>
          </cell>
          <cell r="C2863" t="str">
            <v>KRITI AMBER</v>
          </cell>
        </row>
        <row r="2864">
          <cell r="B2864" t="str">
            <v>9730880</v>
          </cell>
          <cell r="C2864" t="str">
            <v>STI RAMBLA</v>
          </cell>
        </row>
        <row r="2865">
          <cell r="B2865" t="str">
            <v>9407407</v>
          </cell>
          <cell r="C2865" t="str">
            <v>HORIZON THEONI</v>
          </cell>
        </row>
        <row r="2866">
          <cell r="B2866" t="str">
            <v>9829473</v>
          </cell>
          <cell r="C2866" t="str">
            <v>MARLIN MARVEL</v>
          </cell>
        </row>
        <row r="2867">
          <cell r="B2867" t="str">
            <v>9381823</v>
          </cell>
          <cell r="C2867" t="str">
            <v>GULF JUMEIRAH</v>
          </cell>
        </row>
        <row r="2868">
          <cell r="B2868" t="str">
            <v>9233791</v>
          </cell>
          <cell r="C2868" t="str">
            <v>LIBERTY</v>
          </cell>
        </row>
        <row r="2869">
          <cell r="B2869" t="str">
            <v>9772034</v>
          </cell>
          <cell r="C2869" t="str">
            <v>PACIFIC SARAH</v>
          </cell>
        </row>
        <row r="2870">
          <cell r="B2870" t="str">
            <v>9674725</v>
          </cell>
          <cell r="C2870" t="str">
            <v>HIGH DISCOVERY</v>
          </cell>
        </row>
        <row r="2871">
          <cell r="B2871" t="str">
            <v>9635767</v>
          </cell>
          <cell r="C2871" t="str">
            <v>ELANDRA STAR</v>
          </cell>
        </row>
        <row r="2872">
          <cell r="B2872" t="str">
            <v>9834337</v>
          </cell>
          <cell r="C2872" t="str">
            <v>ELANDRA REDWOOD</v>
          </cell>
        </row>
        <row r="2873">
          <cell r="B2873" t="str">
            <v>9735579</v>
          </cell>
          <cell r="C2873" t="str">
            <v>STI EXCEL</v>
          </cell>
        </row>
        <row r="2874">
          <cell r="B2874" t="str">
            <v>9532161</v>
          </cell>
          <cell r="C2874" t="str">
            <v>FS ENDEAVOR</v>
          </cell>
        </row>
        <row r="2875">
          <cell r="B2875" t="str">
            <v>9283679</v>
          </cell>
          <cell r="C2875" t="str">
            <v>RES  COGITANS</v>
          </cell>
        </row>
        <row r="2876">
          <cell r="B2876" t="str">
            <v>9674725</v>
          </cell>
          <cell r="C2876" t="str">
            <v>HIGH DISCOVERY</v>
          </cell>
        </row>
        <row r="2877">
          <cell r="B2877" t="str">
            <v>9735608</v>
          </cell>
          <cell r="C2877" t="str">
            <v xml:space="preserve">STI EXCEED </v>
          </cell>
        </row>
        <row r="2878">
          <cell r="B2878" t="str">
            <v>9853278</v>
          </cell>
          <cell r="C2878" t="str">
            <v>NAVIG8 PASSION</v>
          </cell>
        </row>
        <row r="2879">
          <cell r="B2879" t="str">
            <v>9690810</v>
          </cell>
          <cell r="C2879" t="str">
            <v>STI CONDOTTI</v>
          </cell>
        </row>
        <row r="2880">
          <cell r="B2880" t="str">
            <v>9428372</v>
          </cell>
          <cell r="C2880" t="str">
            <v>NORD PEARL</v>
          </cell>
        </row>
        <row r="2881">
          <cell r="B2881" t="str">
            <v>9834349</v>
          </cell>
          <cell r="C2881" t="str">
            <v>ELANDRA WILLOW</v>
          </cell>
        </row>
        <row r="2882">
          <cell r="B2882" t="str">
            <v>9272931</v>
          </cell>
          <cell r="C2882" t="str">
            <v>SW TROPEZ I</v>
          </cell>
        </row>
        <row r="2883">
          <cell r="B2883" t="str">
            <v>9692155</v>
          </cell>
          <cell r="C2883" t="str">
            <v>NORD SWIFT</v>
          </cell>
        </row>
        <row r="2884">
          <cell r="B2884" t="str">
            <v>9336517</v>
          </cell>
          <cell r="C2884" t="str">
            <v>LAKE STURGEON</v>
          </cell>
        </row>
        <row r="2885">
          <cell r="B2885" t="str">
            <v>9540833</v>
          </cell>
          <cell r="C2885" t="str">
            <v>UNIQUE INFINITY</v>
          </cell>
        </row>
        <row r="2886">
          <cell r="B2886" t="str">
            <v>9794848</v>
          </cell>
          <cell r="C2886" t="str">
            <v>NAUTICAL JANINE</v>
          </cell>
        </row>
        <row r="2887">
          <cell r="B2887" t="str">
            <v>9827578</v>
          </cell>
          <cell r="C2887" t="str">
            <v>OINOUSSIAN STAR</v>
          </cell>
        </row>
        <row r="2888">
          <cell r="B2888" t="str">
            <v>9262912</v>
          </cell>
          <cell r="C2888" t="str">
            <v>HOUYOSHI EXPRESS</v>
          </cell>
        </row>
        <row r="2889">
          <cell r="B2889" t="str">
            <v>9696709</v>
          </cell>
          <cell r="C2889" t="str">
            <v>STI WINNIE</v>
          </cell>
        </row>
        <row r="2890">
          <cell r="B2890" t="str">
            <v>9829473</v>
          </cell>
          <cell r="C2890" t="str">
            <v>MARLIN MARVEL</v>
          </cell>
        </row>
        <row r="2891">
          <cell r="B2891" t="str">
            <v>9380075</v>
          </cell>
          <cell r="C2891" t="str">
            <v>MINERVA OCEANIA</v>
          </cell>
        </row>
        <row r="2892">
          <cell r="B2892" t="str">
            <v>9418119</v>
          </cell>
          <cell r="C2892" t="str">
            <v>ELECTRA</v>
          </cell>
        </row>
        <row r="2893">
          <cell r="B2893" t="str">
            <v>9402794</v>
          </cell>
          <cell r="C2893" t="str">
            <v>UACC MIRDIF</v>
          </cell>
        </row>
        <row r="2894">
          <cell r="B2894" t="str">
            <v>9704477</v>
          </cell>
          <cell r="C2894" t="str">
            <v>STI SENECA</v>
          </cell>
        </row>
        <row r="2895">
          <cell r="B2895" t="str">
            <v>9298284</v>
          </cell>
          <cell r="C2895" t="str">
            <v>CHEMTRANS ADRIATIC</v>
          </cell>
        </row>
        <row r="2896">
          <cell r="B2896" t="str">
            <v>9657040</v>
          </cell>
          <cell r="C2896" t="str">
            <v>NAVE LUMINOSITY</v>
          </cell>
        </row>
        <row r="2897">
          <cell r="B2897" t="str">
            <v>9298301</v>
          </cell>
          <cell r="C2897" t="str">
            <v>CHEMTRANS BALTIC</v>
          </cell>
        </row>
        <row r="2898">
          <cell r="B2898" t="str">
            <v>9829447</v>
          </cell>
          <cell r="C2898" t="str">
            <v>MARLIN MAGIC</v>
          </cell>
        </row>
        <row r="2899">
          <cell r="B2899" t="str">
            <v>9589815</v>
          </cell>
          <cell r="C2899" t="str">
            <v>LILAC VICTORIA</v>
          </cell>
        </row>
        <row r="2900">
          <cell r="B2900" t="str">
            <v>9753686</v>
          </cell>
          <cell r="C2900" t="str">
            <v xml:space="preserve">NAVIG8 TOPAZ </v>
          </cell>
        </row>
        <row r="2901">
          <cell r="B2901" t="str">
            <v>9419369</v>
          </cell>
          <cell r="C2901" t="str">
            <v>AMFITRITI</v>
          </cell>
        </row>
        <row r="2902">
          <cell r="B2902" t="str">
            <v>9712876</v>
          </cell>
          <cell r="C2902" t="str">
            <v>STI GALLANTRY</v>
          </cell>
        </row>
        <row r="2903">
          <cell r="B2903" t="str">
            <v>9729233</v>
          </cell>
          <cell r="C2903" t="str">
            <v>NORD LAVENDER</v>
          </cell>
        </row>
        <row r="2904">
          <cell r="B2904" t="str">
            <v>9798351</v>
          </cell>
          <cell r="C2904" t="str">
            <v>MERONAS</v>
          </cell>
        </row>
        <row r="2905">
          <cell r="B2905" t="str">
            <v>9467720</v>
          </cell>
          <cell r="C2905" t="str">
            <v>SWARNA JAYANTI</v>
          </cell>
        </row>
        <row r="2906">
          <cell r="B2906" t="str">
            <v>9515917</v>
          </cell>
          <cell r="C2906" t="str">
            <v>ZEFYROS</v>
          </cell>
        </row>
        <row r="2907">
          <cell r="B2907" t="str">
            <v>9722649</v>
          </cell>
          <cell r="C2907" t="str">
            <v>HELLAS NEMESIS</v>
          </cell>
        </row>
        <row r="2908">
          <cell r="B2908" t="str">
            <v>9489194</v>
          </cell>
          <cell r="C2908" t="str">
            <v>VINJERAC</v>
          </cell>
        </row>
        <row r="2909">
          <cell r="B2909" t="str">
            <v>9307798</v>
          </cell>
          <cell r="C2909" t="str">
            <v xml:space="preserve">TORM VENTURE </v>
          </cell>
        </row>
        <row r="2910">
          <cell r="B2910" t="str">
            <v>9512757</v>
          </cell>
          <cell r="C2910" t="str">
            <v>ANDIAMO</v>
          </cell>
        </row>
        <row r="2911">
          <cell r="B2911" t="str">
            <v>9833553</v>
          </cell>
          <cell r="C2911" t="str">
            <v>MARLIN MYTHIC</v>
          </cell>
        </row>
        <row r="2912">
          <cell r="B2912" t="str">
            <v>9289764</v>
          </cell>
          <cell r="C2912" t="str">
            <v>RELIANCE II</v>
          </cell>
        </row>
        <row r="2913">
          <cell r="B2913" t="str">
            <v>9655987</v>
          </cell>
          <cell r="C2913" t="str">
            <v>CLEAROCEAN MARY</v>
          </cell>
        </row>
        <row r="2914">
          <cell r="B2914" t="str">
            <v>9461659</v>
          </cell>
          <cell r="C2914" t="str">
            <v xml:space="preserve">HAFNIA PEGASUS </v>
          </cell>
        </row>
        <row r="2915">
          <cell r="B2915" t="str">
            <v>9298674</v>
          </cell>
          <cell r="C2915" t="str">
            <v>GULF COAST</v>
          </cell>
        </row>
        <row r="2916">
          <cell r="B2916" t="str">
            <v>9282986</v>
          </cell>
          <cell r="C2916" t="str">
            <v>TORM LOIRE</v>
          </cell>
        </row>
        <row r="2917">
          <cell r="B2917" t="str">
            <v>9708071</v>
          </cell>
          <cell r="C2917" t="str">
            <v>BW EAGLE</v>
          </cell>
        </row>
        <row r="2918">
          <cell r="B2918" t="str">
            <v>9693812</v>
          </cell>
          <cell r="C2918" t="str">
            <v>SONGA FORTUNE</v>
          </cell>
        </row>
        <row r="2919">
          <cell r="B2919" t="str">
            <v>9447744</v>
          </cell>
          <cell r="C2919" t="str">
            <v>NH ERLE</v>
          </cell>
        </row>
        <row r="2920">
          <cell r="B2920" t="str">
            <v>9390599</v>
          </cell>
          <cell r="C2920" t="str">
            <v>JAG LOKESH</v>
          </cell>
        </row>
        <row r="2921">
          <cell r="B2921" t="str">
            <v>9327011</v>
          </cell>
          <cell r="C2921" t="str">
            <v>AZURITE</v>
          </cell>
        </row>
        <row r="2922">
          <cell r="B2922" t="str">
            <v>9407378</v>
          </cell>
          <cell r="C2922" t="str">
            <v>HORIZON ATHENA</v>
          </cell>
        </row>
        <row r="2923">
          <cell r="B2923" t="str">
            <v>9346885</v>
          </cell>
          <cell r="C2923" t="str">
            <v>MARE NOSTRUM</v>
          </cell>
        </row>
        <row r="2924">
          <cell r="B2924" t="str">
            <v>9397468</v>
          </cell>
          <cell r="C2924" t="str">
            <v>HELLAS ENTERPRISE</v>
          </cell>
        </row>
        <row r="2925">
          <cell r="B2925" t="str">
            <v>9836048</v>
          </cell>
          <cell r="C2925" t="str">
            <v>TORM SUCCESS</v>
          </cell>
        </row>
        <row r="2926">
          <cell r="B2926" t="str">
            <v>9419735</v>
          </cell>
          <cell r="C2926" t="str">
            <v>NORD STINGRAY</v>
          </cell>
        </row>
        <row r="2927">
          <cell r="B2927" t="str">
            <v>9273624</v>
          </cell>
          <cell r="C2927" t="str">
            <v xml:space="preserve">ST AMRAH </v>
          </cell>
        </row>
        <row r="2928">
          <cell r="B2928" t="str">
            <v>9494682</v>
          </cell>
          <cell r="C2928" t="str">
            <v>GLENDA MELISSA</v>
          </cell>
        </row>
        <row r="2929">
          <cell r="B2929" t="str">
            <v>9667942</v>
          </cell>
          <cell r="C2929" t="str">
            <v>STRIMON</v>
          </cell>
        </row>
        <row r="2930">
          <cell r="B2930" t="str">
            <v>9403346</v>
          </cell>
          <cell r="C2930" t="str">
            <v>CELSIUS RIMINI</v>
          </cell>
        </row>
        <row r="2931">
          <cell r="B2931" t="str">
            <v>9390161</v>
          </cell>
          <cell r="C2931" t="str">
            <v>JAG AANCHAL</v>
          </cell>
        </row>
        <row r="2932">
          <cell r="B2932" t="str">
            <v>9325609</v>
          </cell>
          <cell r="C2932" t="str">
            <v>STAR MERLIN</v>
          </cell>
        </row>
        <row r="2933">
          <cell r="B2933" t="str">
            <v>9409479</v>
          </cell>
          <cell r="C2933" t="str">
            <v>SPOTTAIL</v>
          </cell>
        </row>
        <row r="2934">
          <cell r="B2934" t="str">
            <v>9307982</v>
          </cell>
          <cell r="C2934" t="str">
            <v>IDI</v>
          </cell>
        </row>
        <row r="2935">
          <cell r="B2935" t="str">
            <v>9441207</v>
          </cell>
          <cell r="C2935" t="str">
            <v>MINDORO STAR</v>
          </cell>
        </row>
        <row r="2936">
          <cell r="B2936" t="str">
            <v>9835044</v>
          </cell>
          <cell r="C2936" t="str">
            <v>STAVANGER PIONEER</v>
          </cell>
        </row>
        <row r="2937">
          <cell r="B2937" t="str">
            <v>9357406</v>
          </cell>
          <cell r="C2937" t="str">
            <v>AMBER</v>
          </cell>
        </row>
        <row r="2938">
          <cell r="B2938" t="str">
            <v>9713844</v>
          </cell>
          <cell r="C2938" t="str">
            <v>BW SWIFT</v>
          </cell>
        </row>
        <row r="2939">
          <cell r="B2939" t="str">
            <v>9308950</v>
          </cell>
          <cell r="C2939" t="str">
            <v>ZANTORO</v>
          </cell>
        </row>
        <row r="2940">
          <cell r="B2940" t="str">
            <v>9358400</v>
          </cell>
          <cell r="C2940" t="str">
            <v xml:space="preserve">TORM MAREN </v>
          </cell>
        </row>
        <row r="2941">
          <cell r="B2941" t="str">
            <v>9692832</v>
          </cell>
          <cell r="C2941" t="str">
            <v>CAPTAIN JOHN</v>
          </cell>
        </row>
        <row r="2942">
          <cell r="B2942" t="str">
            <v>9747883</v>
          </cell>
          <cell r="C2942" t="str">
            <v>SEA MERIDIAN</v>
          </cell>
        </row>
        <row r="2943">
          <cell r="B2943" t="str">
            <v>9246633</v>
          </cell>
          <cell r="C2943" t="str">
            <v>ANDAMAN</v>
          </cell>
        </row>
        <row r="2944">
          <cell r="B2944" t="str">
            <v>9596258</v>
          </cell>
          <cell r="C2944" t="str">
            <v>HOUYOSHI EXPRESS II</v>
          </cell>
        </row>
        <row r="2945">
          <cell r="B2945" t="str">
            <v>9702211</v>
          </cell>
          <cell r="C2945" t="str">
            <v>ESSIE C</v>
          </cell>
        </row>
        <row r="2946">
          <cell r="B2946" t="str">
            <v>9722766</v>
          </cell>
          <cell r="C2946" t="str">
            <v>HELLAS APHRODITE</v>
          </cell>
        </row>
        <row r="2947">
          <cell r="B2947" t="str">
            <v>9766205</v>
          </cell>
          <cell r="C2947" t="str">
            <v>BW TAGUS</v>
          </cell>
        </row>
        <row r="2948">
          <cell r="B2948" t="str">
            <v>9645798</v>
          </cell>
          <cell r="C2948" t="str">
            <v>STI VILLE</v>
          </cell>
        </row>
        <row r="2949">
          <cell r="B2949" t="str">
            <v>9604380</v>
          </cell>
          <cell r="C2949" t="str">
            <v>LADY HENRIETTA</v>
          </cell>
        </row>
        <row r="2950">
          <cell r="B2950" t="str">
            <v>9251523</v>
          </cell>
          <cell r="C2950" t="str">
            <v>MARITIME JINGAN</v>
          </cell>
        </row>
        <row r="2951">
          <cell r="B2951" t="str">
            <v>9772046</v>
          </cell>
          <cell r="C2951" t="str">
            <v>PACIFIC JULIA</v>
          </cell>
        </row>
        <row r="2952">
          <cell r="B2952" t="str">
            <v>9833591</v>
          </cell>
          <cell r="C2952" t="str">
            <v>STI MIRACLE</v>
          </cell>
        </row>
        <row r="2953">
          <cell r="B2953" t="str">
            <v>9350850</v>
          </cell>
          <cell r="C2953" t="str">
            <v>ARCTIC BREEZE</v>
          </cell>
        </row>
        <row r="2954">
          <cell r="B2954" t="str">
            <v>9489106</v>
          </cell>
          <cell r="C2954" t="str">
            <v>NAVIG8 UNIVERSE</v>
          </cell>
        </row>
        <row r="2955">
          <cell r="B2955" t="str">
            <v>9389849</v>
          </cell>
          <cell r="C2955" t="str">
            <v>LEON APOLLON</v>
          </cell>
        </row>
        <row r="2956">
          <cell r="B2956" t="str">
            <v>9701554</v>
          </cell>
          <cell r="C2956" t="str">
            <v>NISSOS  HERACLEA</v>
          </cell>
        </row>
        <row r="2957">
          <cell r="B2957" t="str">
            <v>9390587</v>
          </cell>
          <cell r="C2957" t="str">
            <v xml:space="preserve">PHOENIX HOPE </v>
          </cell>
        </row>
        <row r="2958">
          <cell r="B2958" t="str">
            <v>9458834</v>
          </cell>
          <cell r="C2958" t="str">
            <v>UACC RIYADH</v>
          </cell>
        </row>
        <row r="2959">
          <cell r="B2959" t="str">
            <v>9849394</v>
          </cell>
          <cell r="C2959" t="str">
            <v>CLEAROCEAN MIRACLE</v>
          </cell>
        </row>
        <row r="2960">
          <cell r="B2960" t="str">
            <v>9686649</v>
          </cell>
          <cell r="C2960" t="str">
            <v>FRONT COUGAR</v>
          </cell>
        </row>
        <row r="2961">
          <cell r="B2961" t="str">
            <v>9766205</v>
          </cell>
          <cell r="C2961" t="str">
            <v>BW TAGUS</v>
          </cell>
        </row>
        <row r="2962">
          <cell r="B2962" t="str">
            <v>9833589</v>
          </cell>
          <cell r="C2962" t="str">
            <v>MARLIN MAVERICK</v>
          </cell>
        </row>
        <row r="2963">
          <cell r="B2963" t="str">
            <v>9664782</v>
          </cell>
          <cell r="C2963" t="str">
            <v>FRONT PANTHER</v>
          </cell>
        </row>
        <row r="2964">
          <cell r="B2964" t="str">
            <v>9249104</v>
          </cell>
          <cell r="C2964" t="str">
            <v xml:space="preserve">ELKA VASSILIKI </v>
          </cell>
        </row>
        <row r="2965">
          <cell r="B2965" t="str">
            <v>9299769</v>
          </cell>
          <cell r="C2965" t="str">
            <v>BAREILLY</v>
          </cell>
        </row>
        <row r="2966">
          <cell r="B2966" t="str">
            <v>9742912</v>
          </cell>
          <cell r="C2966" t="str">
            <v>SILVERWAY</v>
          </cell>
        </row>
        <row r="2967">
          <cell r="B2967" t="str">
            <v>9395496</v>
          </cell>
          <cell r="C2967" t="str">
            <v>MERMAID HOPE</v>
          </cell>
        </row>
        <row r="2968">
          <cell r="B2968" t="str">
            <v>9590888</v>
          </cell>
          <cell r="C2968" t="str">
            <v>DHT TAIGA</v>
          </cell>
        </row>
        <row r="2969">
          <cell r="B2969" t="str">
            <v>9515929</v>
          </cell>
          <cell r="C2969" t="str">
            <v>NAVE CONSTELLATION</v>
          </cell>
        </row>
        <row r="2970">
          <cell r="B2970" t="str">
            <v>9749491</v>
          </cell>
          <cell r="C2970" t="str">
            <v>CHEROKEE</v>
          </cell>
        </row>
        <row r="2971">
          <cell r="B2971" t="str">
            <v>9730414</v>
          </cell>
          <cell r="C2971" t="str">
            <v>SEAWAYS HATTERAS</v>
          </cell>
        </row>
        <row r="2972">
          <cell r="B2972" t="str">
            <v>9593012</v>
          </cell>
          <cell r="C2972" t="str">
            <v>ISTANBUL</v>
          </cell>
        </row>
        <row r="2973">
          <cell r="B2973" t="str">
            <v>9749491</v>
          </cell>
          <cell r="C2973" t="str">
            <v>CHEROKEE</v>
          </cell>
        </row>
        <row r="2974">
          <cell r="B2974" t="str">
            <v>9722936</v>
          </cell>
          <cell r="C2974" t="str">
            <v>ANNE</v>
          </cell>
        </row>
        <row r="2975">
          <cell r="B2975" t="str">
            <v>9513115</v>
          </cell>
          <cell r="C2975" t="str">
            <v>ARAGONA</v>
          </cell>
        </row>
        <row r="2976">
          <cell r="B2976" t="str">
            <v>9283801</v>
          </cell>
          <cell r="C2976" t="str">
            <v>AMORGOS</v>
          </cell>
        </row>
        <row r="2977">
          <cell r="B2977" t="str">
            <v>9742900</v>
          </cell>
          <cell r="C2977" t="str">
            <v>GOLDWAY</v>
          </cell>
        </row>
        <row r="2978">
          <cell r="B2978" t="str">
            <v>9835850</v>
          </cell>
          <cell r="C2978" t="str">
            <v>MARLIN SOMERSET</v>
          </cell>
        </row>
        <row r="2979">
          <cell r="B2979" t="str">
            <v>9740342</v>
          </cell>
          <cell r="C2979" t="str">
            <v>TRF HORTEN</v>
          </cell>
        </row>
        <row r="2980">
          <cell r="B2980" t="str">
            <v>9803273</v>
          </cell>
          <cell r="C2980" t="str">
            <v>MONTE URQUIOLA</v>
          </cell>
        </row>
        <row r="2981">
          <cell r="B2981" t="str">
            <v>9600877</v>
          </cell>
          <cell r="C2981" t="str">
            <v>TAHITI</v>
          </cell>
        </row>
        <row r="2982">
          <cell r="B2982" t="str">
            <v>9783734</v>
          </cell>
          <cell r="C2982" t="str">
            <v>SEAPASSION</v>
          </cell>
        </row>
        <row r="2983">
          <cell r="B2983" t="str">
            <v>9776731</v>
          </cell>
          <cell r="C2983" t="str">
            <v>MALIBU</v>
          </cell>
        </row>
        <row r="2984">
          <cell r="B2984" t="str">
            <v>9803273</v>
          </cell>
          <cell r="C2984" t="str">
            <v>MONTE URQUIOLA</v>
          </cell>
        </row>
        <row r="2985">
          <cell r="B2985" t="str">
            <v>9835850</v>
          </cell>
          <cell r="C2985" t="str">
            <v>MARLIN SOMERSET</v>
          </cell>
        </row>
        <row r="2986">
          <cell r="B2986" t="str">
            <v>9753557</v>
          </cell>
          <cell r="C2986" t="str">
            <v>RELIABLE WARRIOR</v>
          </cell>
        </row>
        <row r="2987">
          <cell r="B2987" t="str">
            <v>9293129</v>
          </cell>
          <cell r="C2987" t="str">
            <v>BASTIA</v>
          </cell>
        </row>
        <row r="2988">
          <cell r="B2988" t="str">
            <v>9732577</v>
          </cell>
          <cell r="C2988" t="str">
            <v>AQUITAINE</v>
          </cell>
        </row>
        <row r="2989">
          <cell r="B2989" t="str">
            <v>9819856</v>
          </cell>
          <cell r="C2989" t="str">
            <v xml:space="preserve">RHYTHMIC </v>
          </cell>
        </row>
        <row r="2990">
          <cell r="B2990" t="str">
            <v>9271834</v>
          </cell>
          <cell r="C2990" t="str">
            <v>NENNE</v>
          </cell>
        </row>
        <row r="2991">
          <cell r="B2991" t="str">
            <v>9743203</v>
          </cell>
          <cell r="C2991" t="str">
            <v>FRONT CORAL</v>
          </cell>
        </row>
        <row r="2992">
          <cell r="B2992" t="str">
            <v>9516117</v>
          </cell>
          <cell r="C2992" t="str">
            <v>JAG LAKSHYA</v>
          </cell>
        </row>
        <row r="2993">
          <cell r="B2993" t="str">
            <v>9832262</v>
          </cell>
          <cell r="C2993" t="str">
            <v>MARLIN SHANGHAI</v>
          </cell>
        </row>
        <row r="2994">
          <cell r="B2994" t="str">
            <v>9262156</v>
          </cell>
          <cell r="C2994" t="str">
            <v>SANTA MARINA</v>
          </cell>
        </row>
        <row r="2995">
          <cell r="B2995" t="str">
            <v>9336983</v>
          </cell>
          <cell r="C2995" t="str">
            <v>SAPPHIRA</v>
          </cell>
        </row>
        <row r="2996">
          <cell r="B2996" t="str">
            <v>9819868</v>
          </cell>
          <cell r="C2996" t="str">
            <v>HARMONIC</v>
          </cell>
        </row>
        <row r="2997">
          <cell r="B2997" t="str">
            <v>9723095</v>
          </cell>
          <cell r="C2997" t="str">
            <v>DESIRADE</v>
          </cell>
        </row>
        <row r="2998">
          <cell r="B2998" t="str">
            <v>9286061</v>
          </cell>
          <cell r="C2998" t="str">
            <v>WALGA</v>
          </cell>
        </row>
        <row r="2999">
          <cell r="B2999" t="str">
            <v>9286061</v>
          </cell>
          <cell r="C2999" t="str">
            <v>ST WALGA</v>
          </cell>
        </row>
        <row r="3000">
          <cell r="B3000" t="str">
            <v>"Not Signed In" is not supported in Instrument parameter</v>
          </cell>
          <cell r="C3000" t="str">
            <v>LR2 POLARIS</v>
          </cell>
        </row>
        <row r="3001">
          <cell r="B3001" t="str">
            <v>"Not Signed In" is not supported in Instrument parameter</v>
          </cell>
          <cell r="C3001" t="str">
            <v xml:space="preserve">ETERNAL SUNSHINE </v>
          </cell>
        </row>
        <row r="3002">
          <cell r="B3002" t="str">
            <v>"Not Signed In" is not supported in Instrument parameter</v>
          </cell>
          <cell r="C3002" t="str">
            <v xml:space="preserve">GEM NO. 3 </v>
          </cell>
        </row>
        <row r="3003">
          <cell r="B3003" t="str">
            <v>"Not Signed In" is not supported in Instrument parameter</v>
          </cell>
          <cell r="C3003" t="str">
            <v>PYXIS EPSILON</v>
          </cell>
        </row>
        <row r="3004">
          <cell r="B3004" t="str">
            <v>"Not Signed In" is not supported in Instrument parameter</v>
          </cell>
          <cell r="C3004" t="str">
            <v xml:space="preserve">SUNNY ISLES </v>
          </cell>
        </row>
        <row r="3005">
          <cell r="B3005" t="str">
            <v>"Not Signed In" is not supported in Instrument parameter</v>
          </cell>
          <cell r="C3005" t="str">
            <v xml:space="preserve">HAFNIA KIRSTEN </v>
          </cell>
        </row>
        <row r="3006">
          <cell r="B3006" t="str">
            <v>"Not Signed In" is not supported in Instrument parameter</v>
          </cell>
          <cell r="C3006" t="str">
            <v xml:space="preserve">MARLIN MAGNETIC </v>
          </cell>
        </row>
        <row r="3007">
          <cell r="B3007" t="str">
            <v>"Not Signed In" is not supported in Instrument parameter</v>
          </cell>
          <cell r="C3007" t="str">
            <v>STI STEADFAST</v>
          </cell>
        </row>
        <row r="3008">
          <cell r="B3008" t="str">
            <v>"Not Signed In" is not supported in Instrument parameter</v>
          </cell>
          <cell r="C3008" t="str">
            <v>IASONAS</v>
          </cell>
        </row>
        <row r="3009">
          <cell r="B3009" t="str">
            <v>"Not Signed In" is not supported in Instrument parameter</v>
          </cell>
          <cell r="C3009" t="str">
            <v>TORM MALAYSIA</v>
          </cell>
        </row>
        <row r="3010">
          <cell r="B3010" t="str">
            <v>"Not Signed In" is not supported in Instrument parameter</v>
          </cell>
          <cell r="C3010" t="str">
            <v>CHEMTRANS OCEANIC</v>
          </cell>
        </row>
        <row r="3011">
          <cell r="B3011" t="str">
            <v>"Not Signed In" is not supported in Instrument parameter</v>
          </cell>
          <cell r="C3011" t="str">
            <v>TORM ALLEGRO</v>
          </cell>
        </row>
        <row r="3012">
          <cell r="B3012" t="str">
            <v>"Not Signed In" is not supported in Instrument parameter</v>
          </cell>
          <cell r="C3012" t="str">
            <v>BURRI</v>
          </cell>
        </row>
        <row r="3013">
          <cell r="B3013" t="str">
            <v>"Not Signed In" is not supported in Instrument parameter</v>
          </cell>
          <cell r="C3013" t="str">
            <v>TORM HILDE</v>
          </cell>
        </row>
        <row r="3014">
          <cell r="B3014" t="str">
            <v>"Not Signed In" is not supported in Instrument parameter</v>
          </cell>
          <cell r="C3014" t="str">
            <v>STI SOLIDARITY</v>
          </cell>
        </row>
        <row r="3015">
          <cell r="B3015" t="str">
            <v>"Not Signed In" is not supported in Instrument parameter</v>
          </cell>
          <cell r="C3015" t="str">
            <v>NORDIC JOSEPHINE</v>
          </cell>
        </row>
        <row r="3016">
          <cell r="B3016" t="str">
            <v>"Not Signed In" is not supported in Instrument parameter</v>
          </cell>
          <cell r="C3016" t="str">
            <v>VELOS SAPPHIRE</v>
          </cell>
        </row>
        <row r="3017">
          <cell r="B3017" t="str">
            <v>"Not Signed In" is not supported in Instrument parameter</v>
          </cell>
          <cell r="C3017" t="str">
            <v>NORDIC BASEL</v>
          </cell>
        </row>
        <row r="3018">
          <cell r="B3018" t="str">
            <v>"Not Signed In" is not supported in Instrument parameter</v>
          </cell>
          <cell r="C3018" t="str">
            <v>TORM MARINA</v>
          </cell>
        </row>
        <row r="3019">
          <cell r="B3019">
            <v>9411238</v>
          </cell>
          <cell r="C3019" t="str">
            <v>C.E HAMILTON</v>
          </cell>
        </row>
        <row r="3020">
          <cell r="B3020" t="str">
            <v>"Not Signed In" is not supported in Instrument parameter</v>
          </cell>
          <cell r="C3020" t="str">
            <v>SFL PUMA</v>
          </cell>
        </row>
        <row r="3021">
          <cell r="B3021" t="str">
            <v>"Not Signed In" is not supported in Instrument parameter</v>
          </cell>
          <cell r="C3021" t="str">
            <v>PGC ALEXANDRIA</v>
          </cell>
        </row>
        <row r="3022">
          <cell r="B3022" t="str">
            <v>"Not Signed In" is not supported in Instrument parameter</v>
          </cell>
          <cell r="C3022" t="str">
            <v>CLEAROCEAN MARVEL</v>
          </cell>
        </row>
        <row r="3023">
          <cell r="B3023" t="str">
            <v>"Not Signed In" is not supported in Instrument parameter</v>
          </cell>
          <cell r="C3023" t="str">
            <v>SEA LEGEND</v>
          </cell>
        </row>
        <row r="3024">
          <cell r="B3024" t="str">
            <v>"Not Signed In" is not supported in Instrument parameter</v>
          </cell>
          <cell r="C3024" t="str">
            <v>ARCTIC CHAR</v>
          </cell>
        </row>
        <row r="3025">
          <cell r="B3025" t="str">
            <v>"Not Signed In" is not supported in Instrument parameter</v>
          </cell>
          <cell r="C3025" t="str">
            <v>SUNDA</v>
          </cell>
        </row>
        <row r="3026">
          <cell r="B3026" t="str">
            <v>"Not Signed In" is not supported in Instrument parameter</v>
          </cell>
          <cell r="C3026" t="str">
            <v>CELSIUS ROME</v>
          </cell>
        </row>
        <row r="3027">
          <cell r="B3027" t="str">
            <v>"Not Signed In" is not supported in Instrument parameter</v>
          </cell>
          <cell r="C3027" t="str">
            <v>LORELEI</v>
          </cell>
        </row>
        <row r="3028">
          <cell r="B3028" t="str">
            <v>"Not Signed In" is not supported in Instrument parameter</v>
          </cell>
          <cell r="C3028" t="str">
            <v>AMAZON FORTITUDE</v>
          </cell>
        </row>
        <row r="3029">
          <cell r="B3029" t="str">
            <v>"Not Signed In" is not supported in Instrument parameter</v>
          </cell>
          <cell r="C3029" t="str">
            <v>ELKA APOLLON</v>
          </cell>
        </row>
        <row r="3030">
          <cell r="B3030" t="str">
            <v>"Not Signed In" is not supported in Instrument parameter</v>
          </cell>
          <cell r="C3030" t="str">
            <v>STAVENGER PRIDE</v>
          </cell>
        </row>
        <row r="3031">
          <cell r="B3031" t="str">
            <v>"Not Signed In" is not supported in Instrument parameter</v>
          </cell>
          <cell r="C3031" t="str">
            <v xml:space="preserve">TORM VENTURE </v>
          </cell>
        </row>
        <row r="3032">
          <cell r="B3032" t="str">
            <v>"Not Signed In" is not supported in Instrument parameter</v>
          </cell>
          <cell r="C3032" t="str">
            <v>CELSIUS PALERMO</v>
          </cell>
        </row>
        <row r="3033">
          <cell r="B3033" t="str">
            <v>"Not Signed In" is not supported in Instrument parameter</v>
          </cell>
          <cell r="C3033" t="str">
            <v>ARDMORE EXPLORER</v>
          </cell>
        </row>
        <row r="3034">
          <cell r="B3034" t="str">
            <v>"Not Signed In" is not supported in Instrument parameter</v>
          </cell>
          <cell r="C3034" t="str">
            <v>FRONT POLLUX</v>
          </cell>
        </row>
        <row r="3035">
          <cell r="B3035" t="str">
            <v>"Not Signed In" is not supported in Instrument parameter</v>
          </cell>
          <cell r="C3035" t="str">
            <v>SEAWAY SHENANDOAH</v>
          </cell>
        </row>
        <row r="3036">
          <cell r="B3036" t="str">
            <v>"Not Signed In" is not supported in Instrument parameter</v>
          </cell>
          <cell r="C3036" t="str">
            <v>ALABAMA STAR</v>
          </cell>
        </row>
        <row r="3037">
          <cell r="B3037" t="str">
            <v>"Not Signed In" is not supported in Instrument parameter</v>
          </cell>
          <cell r="C3037" t="str">
            <v>LEO</v>
          </cell>
        </row>
        <row r="3038">
          <cell r="B3038" t="str">
            <v>"Not Signed In" is not supported in Instrument parameter</v>
          </cell>
          <cell r="C3038" t="str">
            <v>CIELO BIANCO</v>
          </cell>
        </row>
        <row r="3039">
          <cell r="B3039" t="str">
            <v>"Not Signed In" is not supported in Instrument parameter</v>
          </cell>
          <cell r="C3039" t="str">
            <v>RICH HARVEST</v>
          </cell>
        </row>
        <row r="3040">
          <cell r="B3040" t="str">
            <v>"Not Signed In" is not supported in Instrument parameter</v>
          </cell>
          <cell r="C3040" t="str">
            <v xml:space="preserve">TORM VENTURE </v>
          </cell>
        </row>
        <row r="3041">
          <cell r="B3041" t="str">
            <v>"Not Signed In" is not supported in Instrument parameter</v>
          </cell>
          <cell r="C3041" t="str">
            <v>HELLAS FIGHTER</v>
          </cell>
        </row>
        <row r="3042">
          <cell r="B3042" t="str">
            <v>"Not Signed In" is not supported in Instrument parameter</v>
          </cell>
          <cell r="C3042" t="str">
            <v>SUNNY LION</v>
          </cell>
        </row>
        <row r="3043">
          <cell r="B3043" t="str">
            <v>"Not Signed In" is not supported in Instrument parameter</v>
          </cell>
          <cell r="C3043" t="str">
            <v>MARLIN HESTIA</v>
          </cell>
        </row>
        <row r="3044">
          <cell r="B3044" t="str">
            <v>"Not Signed In" is not supported in Instrument parameter</v>
          </cell>
          <cell r="C3044" t="str">
            <v>KRITI STATE</v>
          </cell>
        </row>
        <row r="3045">
          <cell r="B3045" t="str">
            <v>"Not Signed In" is not supported in Instrument parameter</v>
          </cell>
          <cell r="C3045" t="str">
            <v>FAIR SEA</v>
          </cell>
        </row>
        <row r="3046">
          <cell r="B3046" t="str">
            <v>"Not Signed In" is not supported in Instrument parameter</v>
          </cell>
          <cell r="C3046" t="str">
            <v>ARCTIC FLOUNDER</v>
          </cell>
        </row>
        <row r="3047">
          <cell r="B3047" t="str">
            <v>"Not Signed In" is not supported in Instrument parameter</v>
          </cell>
          <cell r="C3047" t="str">
            <v>PYXIS THETA</v>
          </cell>
        </row>
        <row r="3048">
          <cell r="B3048" t="str">
            <v>"Not Signed In" is not supported in Instrument parameter</v>
          </cell>
          <cell r="C3048" t="str">
            <v>KIBAZ</v>
          </cell>
        </row>
        <row r="3049">
          <cell r="B3049" t="str">
            <v>"Not Signed In" is not supported in Instrument parameter</v>
          </cell>
          <cell r="C3049" t="str">
            <v>HIGH TRADER</v>
          </cell>
        </row>
        <row r="3050">
          <cell r="B3050" t="str">
            <v>"Not Signed In" is not supported in Instrument parameter</v>
          </cell>
          <cell r="C3050" t="str">
            <v>PIONEER BAY</v>
          </cell>
        </row>
        <row r="3051">
          <cell r="B3051" t="str">
            <v>"Not Signed In" is not supported in Instrument parameter</v>
          </cell>
          <cell r="C3051" t="str">
            <v>FRONT CAPELLA</v>
          </cell>
        </row>
        <row r="3052">
          <cell r="B3052" t="str">
            <v>"Not Signed In" is not supported in Instrument parameter</v>
          </cell>
          <cell r="C3052" t="str">
            <v>CLEAROCEAN MARAUDER</v>
          </cell>
        </row>
        <row r="3053">
          <cell r="B3053" t="str">
            <v>"Not Signed In" is not supported in Instrument parameter</v>
          </cell>
          <cell r="C3053" t="str">
            <v xml:space="preserve">TORM MAREN </v>
          </cell>
        </row>
        <row r="3054">
          <cell r="B3054" t="str">
            <v>"Not Signed In" is not supported in Instrument parameter</v>
          </cell>
          <cell r="C3054" t="str">
            <v>SCF ANADYR</v>
          </cell>
        </row>
        <row r="3055">
          <cell r="B3055" t="str">
            <v>"Not Signed In" is not supported in Instrument parameter</v>
          </cell>
          <cell r="C3055" t="str">
            <v>STI EXCELLENCE</v>
          </cell>
        </row>
        <row r="3056">
          <cell r="B3056" t="str">
            <v>"Not Signed In" is not supported in Instrument parameter</v>
          </cell>
          <cell r="C3056" t="str">
            <v>CLEAROCEAN MUSTANG</v>
          </cell>
        </row>
        <row r="3057">
          <cell r="B3057" t="str">
            <v>"Not Signed In" is not supported in Instrument parameter</v>
          </cell>
          <cell r="C3057" t="str">
            <v>UACC IBN AL HAITHAM</v>
          </cell>
        </row>
        <row r="3058">
          <cell r="B3058" t="str">
            <v>"Not Signed In" is not supported in Instrument parameter</v>
          </cell>
          <cell r="C3058" t="str">
            <v>SAND SHINER</v>
          </cell>
        </row>
        <row r="3059">
          <cell r="B3059" t="str">
            <v>"Not Signed In" is not supported in Instrument parameter</v>
          </cell>
          <cell r="C3059" t="str">
            <v>TBN</v>
          </cell>
        </row>
        <row r="3060">
          <cell r="B3060" t="str">
            <v>"Not Signed In" is not supported in Instrument parameter</v>
          </cell>
          <cell r="C3060" t="str">
            <v>TBN</v>
          </cell>
        </row>
        <row r="3061">
          <cell r="B3061" t="str">
            <v>"Not Signed In" is not supported in Instrument parameter</v>
          </cell>
          <cell r="C3061" t="str">
            <v>TBN</v>
          </cell>
        </row>
        <row r="3062">
          <cell r="B3062" t="str">
            <v>"Not Signed In" is not supported in Instrument parameter</v>
          </cell>
          <cell r="C3062" t="str">
            <v>TBN</v>
          </cell>
        </row>
        <row r="3063">
          <cell r="B3063" t="str">
            <v>"Not Signed In" is not supported in Instrument parameter</v>
          </cell>
          <cell r="C3063" t="str">
            <v>TBN</v>
          </cell>
        </row>
        <row r="3064">
          <cell r="B3064" t="str">
            <v>"Not Signed In" is not supported in Instrument parameter</v>
          </cell>
          <cell r="C3064" t="str">
            <v>TBN</v>
          </cell>
        </row>
        <row r="3065">
          <cell r="B3065" t="str">
            <v>"Not Signed In" is not supported in Instrument parameter</v>
          </cell>
          <cell r="C3065" t="str">
            <v>TBN</v>
          </cell>
        </row>
        <row r="3066">
          <cell r="B3066" t="str">
            <v>"Not Signed In" is not supported in Instrument parameter</v>
          </cell>
          <cell r="C3066" t="str">
            <v>TBN</v>
          </cell>
        </row>
        <row r="3067">
          <cell r="B3067" t="str">
            <v>"Not Signed In" is not supported in Instrument parameter</v>
          </cell>
          <cell r="C3067" t="str">
            <v>TBN</v>
          </cell>
        </row>
        <row r="3068">
          <cell r="B3068" t="str">
            <v>"Not Signed In" is not supported in Instrument parameter</v>
          </cell>
          <cell r="C3068" t="str">
            <v>TBN</v>
          </cell>
        </row>
        <row r="3069">
          <cell r="B3069" t="str">
            <v>"Not Signed In" is not supported in Instrument parameter</v>
          </cell>
          <cell r="C3069" t="str">
            <v>TBN</v>
          </cell>
        </row>
        <row r="3070">
          <cell r="B3070" t="str">
            <v>"Not Signed In" is not supported in Instrument parameter</v>
          </cell>
          <cell r="C3070" t="str">
            <v>TBN</v>
          </cell>
        </row>
        <row r="3071">
          <cell r="B3071" t="str">
            <v>"Not Signed In" is not supported in Instrument parameter</v>
          </cell>
          <cell r="C3071" t="str">
            <v>TBN</v>
          </cell>
        </row>
        <row r="3072">
          <cell r="B3072" t="str">
            <v>"Not Signed In" is not supported in Instrument parameter</v>
          </cell>
          <cell r="C3072" t="str">
            <v>TBN</v>
          </cell>
        </row>
        <row r="3073">
          <cell r="B3073" t="str">
            <v>"Not Signed In" is not supported in Instrument parameter</v>
          </cell>
          <cell r="C3073" t="str">
            <v>TBN</v>
          </cell>
        </row>
        <row r="3074">
          <cell r="B3074" t="str">
            <v>"Not Signed In" is not supported in Instrument parameter</v>
          </cell>
          <cell r="C3074" t="str">
            <v>TBN</v>
          </cell>
        </row>
        <row r="3075">
          <cell r="B3075" t="str">
            <v>"Not Signed In" is not supported in Instrument parameter</v>
          </cell>
          <cell r="C3075" t="str">
            <v>TBN</v>
          </cell>
        </row>
        <row r="3076">
          <cell r="B3076" t="str">
            <v>"Not Signed In" is not supported in Instrument parameter</v>
          </cell>
          <cell r="C3076" t="str">
            <v>TBN</v>
          </cell>
        </row>
        <row r="3077">
          <cell r="B3077" t="str">
            <v>"Not Signed In" is not supported in Instrument parameter</v>
          </cell>
          <cell r="C3077" t="str">
            <v>TBN</v>
          </cell>
        </row>
        <row r="3078">
          <cell r="B3078" t="str">
            <v>"Not Signed In" is not supported in Instrument parameter</v>
          </cell>
          <cell r="C3078" t="str">
            <v>TBN</v>
          </cell>
        </row>
        <row r="3079">
          <cell r="B3079" t="str">
            <v>"Not Signed In" is not supported in Instrument parameter</v>
          </cell>
          <cell r="C3079" t="str">
            <v>TBN</v>
          </cell>
        </row>
      </sheetData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PPSA"/>
      <sheetName val="PROJECT YIELD"/>
      <sheetName val="Sept'23 CASH  "/>
      <sheetName val="JAN_MAY DSDP SUBSIDY REGIME"/>
      <sheetName val="JUN_AUG PPSA_PY 2023 (2)"/>
      <sheetName val="PY SEPT-DEC 23"/>
      <sheetName val="Sept'23 DELIVERIES"/>
      <sheetName val="Oct'23 DELIVERIES"/>
      <sheetName val="NOV'23 DELIVERIES"/>
      <sheetName val="DEC'23 DELIVERIES"/>
      <sheetName val="Sept'23 DERIVED FX"/>
      <sheetName val="OCT'23  DERIVED FX"/>
      <sheetName val="NOV'23  DERIVED FX"/>
      <sheetName val="DEC'23 DERIVED FX"/>
      <sheetName val="OUTSTANDING RECONS"/>
      <sheetName val="GVMetadata"/>
    </sheetNames>
    <sheetDataSet>
      <sheetData sheetId="0" refreshError="1"/>
      <sheetData sheetId="1" refreshError="1"/>
      <sheetData sheetId="2" refreshError="1"/>
      <sheetData sheetId="3" refreshError="1">
        <row r="149">
          <cell r="AE149">
            <v>636651754.91149998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Naomi W. Goyo" id="{BA8063A0-2617-4E88-A3CD-F3DF64515F7B}" userId="S::Naomi.Goyo@nnpcgroup.com::094dd162-0e7b-465c-b42b-4272a52fbad9" providerId="AD"/>
  <person displayName="Ross O. Okibe" id="{5E0C39DB-FB3A-42B7-96AB-C95D8D205B3E}" userId="S::ross.okibe@nnpcgroup.com::f274fa1d-f93e-48b0-bad6-39e11902406d" providerId="AD"/>
  <person displayName="Usman Alhassan" id="{9BA1A042-7B19-406F-81B0-4B32F10FEF60}" userId="S::Usman.Alhassan@NNPCGroup.com::7f824b76-3429-4d6e-98ed-568ee384927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49" dT="2023-09-26T17:57:34.76" personId="{5E0C39DB-FB3A-42B7-96AB-C95D8D205B3E}" id="{22451762-2CFF-4FF6-B12A-626C33E5373F}">
    <text>Adjusted Outturn Qty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R18" dT="2023-05-22T09:44:46.58" personId="{BA8063A0-2617-4E88-A3CD-F3DF64515F7B}" id="{B7558CDB-DCC0-41B3-AE49-094EED72129D}">
    <text>PPSA 60
 DAYS PREMIUM</text>
  </threadedComment>
  <threadedComment ref="R19" dT="2023-05-22T09:45:02.81" personId="{BA8063A0-2617-4E88-A3CD-F3DF64515F7B}" id="{C5320E1B-D164-410A-A1E4-637817A1987D}">
    <text>PPSA 60 DAYS PREMIUM</text>
  </threadedComment>
  <threadedComment ref="R20" dT="2023-05-22T09:45:24.73" personId="{BA8063A0-2617-4E88-A3CD-F3DF64515F7B}" id="{754A4BBD-3EED-4814-AA88-361DBC2B6B4A}">
    <text>PPSA 120 DAYS PREMIUM</text>
  </threadedComment>
  <threadedComment ref="R42" dT="2023-05-22T09:44:46.58" personId="{BA8063A0-2617-4E88-A3CD-F3DF64515F7B}" id="{C31BD05D-C1B6-42C9-8251-13A3D219E100}">
    <text>PPSA 120 DAYS RENEGOTIATED PREMIUM</text>
  </threadedComment>
  <threadedComment ref="R43" dT="2023-05-22T09:45:24.73" personId="{BA8063A0-2617-4E88-A3CD-F3DF64515F7B}" id="{B41636F1-3A25-4A72-8EF8-4DD92FADFBE2}">
    <text>PPSA 120 DAYS RENEGOTIATED PREMIUM</text>
  </threadedComment>
  <threadedComment ref="R60" dT="2023-05-22T09:45:02.81" personId="{BA8063A0-2617-4E88-A3CD-F3DF64515F7B}" id="{78792840-0541-4DA0-9B6C-EA82DCEF545A}">
    <text>PPSA 120 DAYS PREMIUM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F16" dT="2023-10-31T11:11:42.54" personId="{9BA1A042-7B19-406F-81B0-4B32F10FEF60}" id="{BC889C4F-091E-4062-B01B-532990CAC135}">
    <text>The Initial NOR is 09/10/23 revoked re-issued 15/10/23 revoked and re-issued NOR of 28/20/23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7E1AA-F262-402E-A0AC-5C9B60E0A6B6}">
  <dimension ref="A5:AC160"/>
  <sheetViews>
    <sheetView zoomScale="40" zoomScaleNormal="40" workbookViewId="0">
      <pane xSplit="8" ySplit="7" topLeftCell="I125" activePane="bottomRight" state="frozen"/>
      <selection pane="topRight" activeCell="I1" sqref="I1"/>
      <selection pane="bottomLeft" activeCell="A8" sqref="A8"/>
      <selection pane="bottomRight" activeCell="J160" sqref="J160"/>
    </sheetView>
  </sheetViews>
  <sheetFormatPr defaultRowHeight="14" outlineLevelRow="1" x14ac:dyDescent="0.3"/>
  <cols>
    <col min="1" max="1" width="8.08984375" style="64" customWidth="1"/>
    <col min="2" max="2" width="7.7265625" style="70" bestFit="1" customWidth="1"/>
    <col min="3" max="3" width="9" style="70" bestFit="1" customWidth="1"/>
    <col min="4" max="4" width="80.6328125" style="70" customWidth="1"/>
    <col min="5" max="5" width="22.453125" style="70" bestFit="1" customWidth="1"/>
    <col min="6" max="6" width="15.90625" style="71" bestFit="1" customWidth="1"/>
    <col min="7" max="7" width="13.90625" style="64" bestFit="1" customWidth="1"/>
    <col min="8" max="8" width="10.81640625" style="64" bestFit="1" customWidth="1"/>
    <col min="9" max="9" width="17" style="64" bestFit="1" customWidth="1"/>
    <col min="10" max="10" width="22.1796875" style="64" bestFit="1" customWidth="1"/>
    <col min="11" max="11" width="15.36328125" style="64" bestFit="1" customWidth="1"/>
    <col min="12" max="12" width="17" style="64" bestFit="1" customWidth="1"/>
    <col min="13" max="13" width="13" style="64" bestFit="1" customWidth="1"/>
    <col min="14" max="14" width="15.54296875" style="64" bestFit="1" customWidth="1"/>
    <col min="15" max="15" width="9.90625" style="64" bestFit="1" customWidth="1"/>
    <col min="16" max="16" width="12.08984375" style="72" bestFit="1" customWidth="1"/>
    <col min="17" max="17" width="19.7265625" style="73" bestFit="1" customWidth="1"/>
    <col min="18" max="18" width="22.26953125" style="74" bestFit="1" customWidth="1"/>
    <col min="19" max="19" width="26.54296875" style="74" bestFit="1" customWidth="1"/>
    <col min="20" max="20" width="12.453125" style="74" bestFit="1" customWidth="1"/>
    <col min="21" max="21" width="20.26953125" style="71" bestFit="1" customWidth="1"/>
    <col min="22" max="22" width="20.453125" style="64" bestFit="1" customWidth="1"/>
    <col min="23" max="23" width="24.453125" style="75" bestFit="1" customWidth="1"/>
    <col min="24" max="24" width="20.453125" style="73" bestFit="1" customWidth="1"/>
    <col min="25" max="25" width="23.36328125" style="73" bestFit="1" customWidth="1"/>
    <col min="26" max="27" width="23" style="73" bestFit="1" customWidth="1"/>
    <col min="28" max="28" width="8.7265625" style="64"/>
    <col min="29" max="29" width="6.453125" style="73" bestFit="1" customWidth="1"/>
    <col min="30" max="16384" width="8.7265625" style="64"/>
  </cols>
  <sheetData>
    <row r="5" spans="1:29" x14ac:dyDescent="0.3">
      <c r="B5" s="70" t="s">
        <v>294</v>
      </c>
    </row>
    <row r="6" spans="1:29" ht="21" customHeight="1" x14ac:dyDescent="0.3"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</row>
    <row r="7" spans="1:29" ht="42" customHeight="1" thickBot="1" x14ac:dyDescent="0.35">
      <c r="B7" s="8" t="s">
        <v>0</v>
      </c>
      <c r="C7" s="8"/>
      <c r="D7" s="8" t="s">
        <v>1</v>
      </c>
      <c r="E7" s="9" t="s">
        <v>2</v>
      </c>
      <c r="F7" s="10" t="s">
        <v>3</v>
      </c>
      <c r="G7" s="10" t="s">
        <v>4</v>
      </c>
      <c r="H7" s="11" t="s">
        <v>5</v>
      </c>
      <c r="I7" s="12" t="s">
        <v>6</v>
      </c>
      <c r="J7" s="12" t="s">
        <v>7</v>
      </c>
      <c r="K7" s="11" t="s">
        <v>8</v>
      </c>
      <c r="L7" s="11" t="s">
        <v>9</v>
      </c>
      <c r="M7" s="11" t="s">
        <v>10</v>
      </c>
      <c r="N7" s="11" t="s">
        <v>11</v>
      </c>
      <c r="O7" s="11" t="s">
        <v>12</v>
      </c>
      <c r="P7" s="11" t="s">
        <v>13</v>
      </c>
      <c r="Q7" s="13" t="s">
        <v>14</v>
      </c>
      <c r="R7" s="14" t="s">
        <v>15</v>
      </c>
      <c r="S7" s="14" t="s">
        <v>16</v>
      </c>
      <c r="T7" s="14" t="s">
        <v>17</v>
      </c>
      <c r="U7" s="11" t="s">
        <v>18</v>
      </c>
      <c r="V7" s="12" t="s">
        <v>19</v>
      </c>
      <c r="W7" s="1" t="s">
        <v>2</v>
      </c>
      <c r="X7" s="13" t="s">
        <v>20</v>
      </c>
      <c r="Y7" s="13" t="s">
        <v>21</v>
      </c>
      <c r="Z7" s="13" t="s">
        <v>22</v>
      </c>
      <c r="AA7" s="13" t="s">
        <v>16</v>
      </c>
    </row>
    <row r="8" spans="1:29" s="66" customFormat="1" x14ac:dyDescent="0.3">
      <c r="A8" s="76"/>
      <c r="B8" s="15">
        <v>44562</v>
      </c>
      <c r="C8" s="15" t="s">
        <v>23</v>
      </c>
      <c r="D8" s="16" t="s">
        <v>24</v>
      </c>
      <c r="E8" s="15" t="s">
        <v>25</v>
      </c>
      <c r="F8" s="17" t="s">
        <v>26</v>
      </c>
      <c r="G8" s="18">
        <v>44583</v>
      </c>
      <c r="H8" s="18">
        <v>44568</v>
      </c>
      <c r="I8" s="19">
        <v>36958.311999999998</v>
      </c>
      <c r="J8" s="19">
        <v>36964.212</v>
      </c>
      <c r="K8" s="20">
        <v>788.15</v>
      </c>
      <c r="L8" s="21" t="s">
        <v>27</v>
      </c>
      <c r="M8" s="2">
        <v>41.12</v>
      </c>
      <c r="N8" s="22">
        <f t="shared" ref="N8:N14" si="0">MIN(K8,L8)+M8</f>
        <v>829.27</v>
      </c>
      <c r="O8" s="22">
        <v>389.3</v>
      </c>
      <c r="P8" s="22">
        <f t="shared" ref="P8:P40" si="1">ROUND((K8+M8)*O8/1341,3)</f>
        <v>240.74199999999999</v>
      </c>
      <c r="Q8" s="22">
        <v>123.97</v>
      </c>
      <c r="R8" s="23">
        <f t="shared" ref="R8:R71" si="2">Q8-P8</f>
        <v>-116.77199999999999</v>
      </c>
      <c r="S8" s="23">
        <f t="shared" ref="S8:S71" si="3">IFERROR(ROUND((Q8-P8)*J8*1341,2),0)</f>
        <v>-5788272236.2700005</v>
      </c>
      <c r="T8" s="23"/>
      <c r="U8" s="17" t="s">
        <v>28</v>
      </c>
      <c r="V8" s="77">
        <f t="shared" ref="V8:V71" si="4">J8*1341</f>
        <v>49569008.291999996</v>
      </c>
      <c r="W8" s="24" t="str">
        <f t="shared" ref="W8:W71" si="5">E8</f>
        <v>NORD GAINER</v>
      </c>
      <c r="X8" s="77">
        <f t="shared" ref="X8:X71" si="6">J8*N8</f>
        <v>30653312.085239999</v>
      </c>
      <c r="Y8" s="77">
        <f t="shared" ref="Y8:Y71" si="7">IFERROR(ROUND((P8)*J8*1341,2),0)</f>
        <v>11933342194.23</v>
      </c>
      <c r="Z8" s="77">
        <f t="shared" ref="Z8:Z71" si="8">V8*Q8</f>
        <v>6145069957.959239</v>
      </c>
      <c r="AA8" s="77">
        <f t="shared" ref="AA8:AA71" si="9">Y8-Z8</f>
        <v>5788272236.2707605</v>
      </c>
      <c r="AC8" s="77"/>
    </row>
    <row r="9" spans="1:29" x14ac:dyDescent="0.3">
      <c r="A9" s="78"/>
      <c r="B9" s="25">
        <v>44562</v>
      </c>
      <c r="C9" s="25" t="s">
        <v>23</v>
      </c>
      <c r="D9" s="26" t="s">
        <v>24</v>
      </c>
      <c r="E9" s="25" t="s">
        <v>29</v>
      </c>
      <c r="F9" s="27" t="s">
        <v>30</v>
      </c>
      <c r="G9" s="28">
        <v>44586</v>
      </c>
      <c r="H9" s="28">
        <v>44571</v>
      </c>
      <c r="I9" s="29">
        <v>38998.995999999999</v>
      </c>
      <c r="J9" s="29">
        <v>38887.843000000001</v>
      </c>
      <c r="K9" s="30">
        <v>794.9</v>
      </c>
      <c r="L9" s="31" t="s">
        <v>27</v>
      </c>
      <c r="M9" s="3">
        <v>41.12</v>
      </c>
      <c r="N9" s="32">
        <f t="shared" si="0"/>
        <v>836.02</v>
      </c>
      <c r="O9" s="32">
        <v>389.3</v>
      </c>
      <c r="P9" s="32">
        <f t="shared" si="1"/>
        <v>242.70099999999999</v>
      </c>
      <c r="Q9" s="32">
        <v>123.97</v>
      </c>
      <c r="R9" s="33">
        <f t="shared" si="2"/>
        <v>-118.73099999999999</v>
      </c>
      <c r="S9" s="33">
        <f t="shared" si="3"/>
        <v>-6191655125.3800001</v>
      </c>
      <c r="T9" s="33"/>
      <c r="U9" s="27" t="s">
        <v>28</v>
      </c>
      <c r="V9" s="79">
        <f t="shared" si="4"/>
        <v>52148597.463</v>
      </c>
      <c r="W9" s="34" t="str">
        <f t="shared" si="5"/>
        <v>DEE4 FIG</v>
      </c>
      <c r="X9" s="79">
        <f t="shared" si="6"/>
        <v>32511014.504859999</v>
      </c>
      <c r="Y9" s="36">
        <f t="shared" si="7"/>
        <v>12656516752.870001</v>
      </c>
      <c r="Z9" s="79">
        <f t="shared" si="8"/>
        <v>6464861627.4881096</v>
      </c>
      <c r="AA9" s="79">
        <f t="shared" si="9"/>
        <v>6191655125.3818913</v>
      </c>
      <c r="AC9" s="79">
        <f>AA9+S9</f>
        <v>1.8911361694335938E-3</v>
      </c>
    </row>
    <row r="10" spans="1:29" x14ac:dyDescent="0.3">
      <c r="A10" s="78"/>
      <c r="B10" s="25">
        <v>44562</v>
      </c>
      <c r="C10" s="25" t="s">
        <v>23</v>
      </c>
      <c r="D10" s="26" t="s">
        <v>24</v>
      </c>
      <c r="E10" s="25" t="s">
        <v>31</v>
      </c>
      <c r="F10" s="27" t="s">
        <v>32</v>
      </c>
      <c r="G10" s="28">
        <v>44587</v>
      </c>
      <c r="H10" s="28">
        <v>44572</v>
      </c>
      <c r="I10" s="29">
        <v>37871.137999999999</v>
      </c>
      <c r="J10" s="29">
        <v>37783.881999999998</v>
      </c>
      <c r="K10" s="30">
        <v>799.15</v>
      </c>
      <c r="L10" s="31" t="s">
        <v>27</v>
      </c>
      <c r="M10" s="3">
        <v>41.12</v>
      </c>
      <c r="N10" s="32">
        <f t="shared" si="0"/>
        <v>840.27</v>
      </c>
      <c r="O10" s="32">
        <v>389.3</v>
      </c>
      <c r="P10" s="32">
        <f t="shared" si="1"/>
        <v>243.935</v>
      </c>
      <c r="Q10" s="32">
        <v>123.97</v>
      </c>
      <c r="R10" s="33">
        <f t="shared" si="2"/>
        <v>-119.965</v>
      </c>
      <c r="S10" s="33">
        <f t="shared" si="3"/>
        <v>-6078408904.9399996</v>
      </c>
      <c r="T10" s="33"/>
      <c r="U10" s="27" t="s">
        <v>28</v>
      </c>
      <c r="V10" s="79">
        <f t="shared" si="4"/>
        <v>50668185.761999995</v>
      </c>
      <c r="W10" s="34" t="str">
        <f t="shared" si="5"/>
        <v>JANINE K</v>
      </c>
      <c r="X10" s="79">
        <f t="shared" si="6"/>
        <v>31748662.528139997</v>
      </c>
      <c r="Y10" s="36">
        <f t="shared" si="7"/>
        <v>12359743893.85</v>
      </c>
      <c r="Z10" s="79">
        <f t="shared" si="8"/>
        <v>6281334988.9151392</v>
      </c>
      <c r="AA10" s="79">
        <f t="shared" si="9"/>
        <v>6078408904.9348612</v>
      </c>
      <c r="AC10" s="79">
        <f t="shared" ref="AC10:AC73" si="10">AA10+S10</f>
        <v>-5.138397216796875E-3</v>
      </c>
    </row>
    <row r="11" spans="1:29" x14ac:dyDescent="0.3">
      <c r="A11" s="78"/>
      <c r="B11" s="25">
        <v>44562</v>
      </c>
      <c r="C11" s="25" t="s">
        <v>23</v>
      </c>
      <c r="D11" s="26" t="s">
        <v>33</v>
      </c>
      <c r="E11" s="25" t="s">
        <v>34</v>
      </c>
      <c r="F11" s="27" t="s">
        <v>35</v>
      </c>
      <c r="G11" s="28">
        <v>44592</v>
      </c>
      <c r="H11" s="28">
        <v>44576</v>
      </c>
      <c r="I11" s="29">
        <v>89601.290999999997</v>
      </c>
      <c r="J11" s="29">
        <v>89371.22</v>
      </c>
      <c r="K11" s="30">
        <v>819.7</v>
      </c>
      <c r="L11" s="31" t="s">
        <v>27</v>
      </c>
      <c r="M11" s="3">
        <v>41.12</v>
      </c>
      <c r="N11" s="32">
        <f t="shared" si="0"/>
        <v>860.82</v>
      </c>
      <c r="O11" s="32">
        <v>389.3</v>
      </c>
      <c r="P11" s="32">
        <f t="shared" si="1"/>
        <v>249.90100000000001</v>
      </c>
      <c r="Q11" s="32">
        <v>123.97</v>
      </c>
      <c r="R11" s="33">
        <f t="shared" si="2"/>
        <v>-125.93100000000001</v>
      </c>
      <c r="S11" s="33">
        <f t="shared" si="3"/>
        <v>-15092428128.9</v>
      </c>
      <c r="T11" s="33"/>
      <c r="U11" s="27" t="s">
        <v>28</v>
      </c>
      <c r="V11" s="79">
        <f t="shared" si="4"/>
        <v>119846806.02</v>
      </c>
      <c r="W11" s="34" t="str">
        <f t="shared" si="5"/>
        <v>TIMBERWOLF</v>
      </c>
      <c r="X11" s="79">
        <f t="shared" si="6"/>
        <v>76932533.600400001</v>
      </c>
      <c r="Y11" s="36">
        <f t="shared" si="7"/>
        <v>29949836671.200001</v>
      </c>
      <c r="Z11" s="79">
        <f t="shared" si="8"/>
        <v>14857408542.299398</v>
      </c>
      <c r="AA11" s="79">
        <f t="shared" si="9"/>
        <v>15092428128.900602</v>
      </c>
      <c r="AC11" s="79">
        <f t="shared" si="10"/>
        <v>6.0272216796875E-4</v>
      </c>
    </row>
    <row r="12" spans="1:29" x14ac:dyDescent="0.3">
      <c r="A12" s="78"/>
      <c r="B12" s="25">
        <v>44562</v>
      </c>
      <c r="C12" s="25" t="s">
        <v>23</v>
      </c>
      <c r="D12" s="26" t="s">
        <v>36</v>
      </c>
      <c r="E12" s="25" t="s">
        <v>37</v>
      </c>
      <c r="F12" s="27" t="s">
        <v>38</v>
      </c>
      <c r="G12" s="28">
        <v>44565</v>
      </c>
      <c r="H12" s="28">
        <v>44516</v>
      </c>
      <c r="I12" s="29">
        <v>35455.402999999998</v>
      </c>
      <c r="J12" s="29">
        <v>35387.035000000003</v>
      </c>
      <c r="K12" s="30">
        <v>815.05</v>
      </c>
      <c r="L12" s="35" t="s">
        <v>27</v>
      </c>
      <c r="M12" s="3">
        <v>35</v>
      </c>
      <c r="N12" s="32">
        <f t="shared" si="0"/>
        <v>850.05</v>
      </c>
      <c r="O12" s="32">
        <v>389</v>
      </c>
      <c r="P12" s="32">
        <f t="shared" si="1"/>
        <v>246.584</v>
      </c>
      <c r="Q12" s="32">
        <v>123.97</v>
      </c>
      <c r="R12" s="33">
        <f t="shared" si="2"/>
        <v>-122.614</v>
      </c>
      <c r="S12" s="33">
        <f t="shared" si="3"/>
        <v>-5818526464.6300001</v>
      </c>
      <c r="T12" s="33"/>
      <c r="U12" s="27" t="s">
        <v>28</v>
      </c>
      <c r="V12" s="79">
        <f t="shared" si="4"/>
        <v>47454013.935000002</v>
      </c>
      <c r="W12" s="34" t="str">
        <f t="shared" si="5"/>
        <v>HIGH LOYALTY</v>
      </c>
      <c r="X12" s="79">
        <f t="shared" si="6"/>
        <v>30080749.101750001</v>
      </c>
      <c r="Y12" s="36">
        <f t="shared" si="7"/>
        <v>11701400572.15</v>
      </c>
      <c r="Z12" s="79">
        <f t="shared" si="8"/>
        <v>5882874107.5219498</v>
      </c>
      <c r="AA12" s="79">
        <f t="shared" si="9"/>
        <v>5818526464.6280499</v>
      </c>
      <c r="AC12" s="79">
        <f t="shared" si="10"/>
        <v>-1.9502639770507813E-3</v>
      </c>
    </row>
    <row r="13" spans="1:29" x14ac:dyDescent="0.3">
      <c r="A13" s="78"/>
      <c r="B13" s="25">
        <v>44562</v>
      </c>
      <c r="C13" s="25" t="s">
        <v>23</v>
      </c>
      <c r="D13" s="26" t="s">
        <v>36</v>
      </c>
      <c r="E13" s="25" t="s">
        <v>39</v>
      </c>
      <c r="F13" s="27" t="s">
        <v>40</v>
      </c>
      <c r="G13" s="28">
        <v>44567</v>
      </c>
      <c r="H13" s="28">
        <v>44522</v>
      </c>
      <c r="I13" s="29">
        <v>37250.781000000003</v>
      </c>
      <c r="J13" s="29">
        <v>37133.031999999999</v>
      </c>
      <c r="K13" s="30">
        <v>749.6</v>
      </c>
      <c r="L13" s="35" t="s">
        <v>27</v>
      </c>
      <c r="M13" s="3">
        <v>47.25</v>
      </c>
      <c r="N13" s="32">
        <f t="shared" si="0"/>
        <v>796.85</v>
      </c>
      <c r="O13" s="32">
        <v>389.3</v>
      </c>
      <c r="P13" s="32">
        <f t="shared" si="1"/>
        <v>231.33</v>
      </c>
      <c r="Q13" s="32">
        <v>123.97</v>
      </c>
      <c r="R13" s="33">
        <f t="shared" si="2"/>
        <v>-107.36000000000001</v>
      </c>
      <c r="S13" s="33">
        <f t="shared" si="3"/>
        <v>-5346033705.1099997</v>
      </c>
      <c r="T13" s="33"/>
      <c r="U13" s="27" t="s">
        <v>28</v>
      </c>
      <c r="V13" s="79">
        <f t="shared" si="4"/>
        <v>49795395.912</v>
      </c>
      <c r="W13" s="34" t="str">
        <f t="shared" si="5"/>
        <v>CLYDE</v>
      </c>
      <c r="X13" s="79">
        <f t="shared" si="6"/>
        <v>29589456.549199998</v>
      </c>
      <c r="Y13" s="36">
        <f t="shared" si="7"/>
        <v>11519168936.32</v>
      </c>
      <c r="Z13" s="79">
        <f t="shared" si="8"/>
        <v>6173135231.21064</v>
      </c>
      <c r="AA13" s="79">
        <f t="shared" si="9"/>
        <v>5346033705.1093597</v>
      </c>
      <c r="AC13" s="79">
        <f t="shared" si="10"/>
        <v>-6.3991546630859375E-4</v>
      </c>
    </row>
    <row r="14" spans="1:29" x14ac:dyDescent="0.3">
      <c r="A14" s="78"/>
      <c r="B14" s="25">
        <v>44562</v>
      </c>
      <c r="C14" s="25" t="s">
        <v>23</v>
      </c>
      <c r="D14" s="26" t="s">
        <v>36</v>
      </c>
      <c r="E14" s="25" t="s">
        <v>41</v>
      </c>
      <c r="F14" s="27" t="s">
        <v>42</v>
      </c>
      <c r="G14" s="28">
        <v>44572</v>
      </c>
      <c r="H14" s="28">
        <v>44517</v>
      </c>
      <c r="I14" s="29">
        <v>59438.788</v>
      </c>
      <c r="J14" s="29">
        <v>59280.752999999997</v>
      </c>
      <c r="K14" s="30">
        <v>793.35</v>
      </c>
      <c r="L14" s="35" t="s">
        <v>27</v>
      </c>
      <c r="M14" s="3">
        <v>35</v>
      </c>
      <c r="N14" s="32">
        <f t="shared" si="0"/>
        <v>828.35</v>
      </c>
      <c r="O14" s="32">
        <v>389</v>
      </c>
      <c r="P14" s="32">
        <f t="shared" si="1"/>
        <v>240.28899999999999</v>
      </c>
      <c r="Q14" s="32">
        <v>123.97</v>
      </c>
      <c r="R14" s="33">
        <f t="shared" si="2"/>
        <v>-116.31899999999999</v>
      </c>
      <c r="S14" s="33">
        <f t="shared" si="3"/>
        <v>-9246835874.9099998</v>
      </c>
      <c r="T14" s="33"/>
      <c r="U14" s="27" t="s">
        <v>28</v>
      </c>
      <c r="V14" s="79">
        <f t="shared" si="4"/>
        <v>79495489.773000002</v>
      </c>
      <c r="W14" s="34" t="str">
        <f t="shared" si="5"/>
        <v>STARLING EX MT ATHIRI</v>
      </c>
      <c r="X14" s="79">
        <f t="shared" si="6"/>
        <v>49105211.747549996</v>
      </c>
      <c r="Y14" s="36">
        <f t="shared" si="7"/>
        <v>19101891742.060001</v>
      </c>
      <c r="Z14" s="79">
        <f t="shared" si="8"/>
        <v>9855055867.1588097</v>
      </c>
      <c r="AA14" s="79">
        <f t="shared" si="9"/>
        <v>9246835874.9011917</v>
      </c>
      <c r="AC14" s="79">
        <f t="shared" si="10"/>
        <v>-8.808135986328125E-3</v>
      </c>
    </row>
    <row r="15" spans="1:29" outlineLevel="1" x14ac:dyDescent="0.3">
      <c r="A15" s="78"/>
      <c r="B15" s="25">
        <v>44562</v>
      </c>
      <c r="C15" s="25" t="s">
        <v>43</v>
      </c>
      <c r="D15" s="26" t="s">
        <v>44</v>
      </c>
      <c r="E15" s="25" t="s">
        <v>45</v>
      </c>
      <c r="F15" s="27" t="s">
        <v>46</v>
      </c>
      <c r="G15" s="28">
        <v>44578</v>
      </c>
      <c r="H15" s="28">
        <v>44562</v>
      </c>
      <c r="I15" s="29">
        <v>85484.516000000003</v>
      </c>
      <c r="J15" s="29">
        <v>85279.195999999996</v>
      </c>
      <c r="K15" s="32">
        <v>769.7</v>
      </c>
      <c r="L15" s="32" t="s">
        <v>27</v>
      </c>
      <c r="M15" s="80">
        <v>35</v>
      </c>
      <c r="N15" s="32">
        <f t="shared" ref="N15:N30" si="11">(MIN(K15,L15))+M15</f>
        <v>804.7</v>
      </c>
      <c r="O15" s="32">
        <v>389</v>
      </c>
      <c r="P15" s="32">
        <f t="shared" si="1"/>
        <v>233.429</v>
      </c>
      <c r="Q15" s="36">
        <v>123.97</v>
      </c>
      <c r="R15" s="33">
        <f t="shared" si="2"/>
        <v>-109.459</v>
      </c>
      <c r="S15" s="33">
        <f t="shared" si="3"/>
        <v>-12517665765.57</v>
      </c>
      <c r="T15" s="33"/>
      <c r="U15" s="27" t="s">
        <v>28</v>
      </c>
      <c r="V15" s="79">
        <f t="shared" si="4"/>
        <v>114359401.836</v>
      </c>
      <c r="W15" s="34" t="str">
        <f t="shared" si="5"/>
        <v>SFL PUMA</v>
      </c>
      <c r="X15" s="79">
        <f t="shared" si="6"/>
        <v>68624169.021200001</v>
      </c>
      <c r="Y15" s="36">
        <f t="shared" si="7"/>
        <v>26694800811.18</v>
      </c>
      <c r="Z15" s="79">
        <f t="shared" si="8"/>
        <v>14177135045.608919</v>
      </c>
      <c r="AA15" s="79">
        <f t="shared" si="9"/>
        <v>12517665765.571081</v>
      </c>
      <c r="AC15" s="79">
        <f t="shared" si="10"/>
        <v>1.0814666748046875E-3</v>
      </c>
    </row>
    <row r="16" spans="1:29" outlineLevel="1" x14ac:dyDescent="0.3">
      <c r="A16" s="78"/>
      <c r="B16" s="25">
        <v>44562</v>
      </c>
      <c r="C16" s="25" t="s">
        <v>43</v>
      </c>
      <c r="D16" s="26" t="s">
        <v>47</v>
      </c>
      <c r="E16" s="25" t="s">
        <v>48</v>
      </c>
      <c r="F16" s="27" t="s">
        <v>35</v>
      </c>
      <c r="G16" s="28">
        <v>44592</v>
      </c>
      <c r="H16" s="28">
        <v>44577</v>
      </c>
      <c r="I16" s="29">
        <v>92745.881999999998</v>
      </c>
      <c r="J16" s="29">
        <v>92714.133000000002</v>
      </c>
      <c r="K16" s="32">
        <v>819.7</v>
      </c>
      <c r="L16" s="32" t="s">
        <v>27</v>
      </c>
      <c r="M16" s="6">
        <v>35</v>
      </c>
      <c r="N16" s="32">
        <f t="shared" si="11"/>
        <v>854.7</v>
      </c>
      <c r="O16" s="32">
        <v>389</v>
      </c>
      <c r="P16" s="32">
        <f t="shared" si="1"/>
        <v>247.93299999999999</v>
      </c>
      <c r="Q16" s="36">
        <v>123.97</v>
      </c>
      <c r="R16" s="33">
        <f t="shared" si="2"/>
        <v>-123.96299999999999</v>
      </c>
      <c r="S16" s="33">
        <f t="shared" si="3"/>
        <v>-15412276694.629999</v>
      </c>
      <c r="T16" s="33"/>
      <c r="U16" s="27" t="s">
        <v>28</v>
      </c>
      <c r="V16" s="79">
        <f t="shared" si="4"/>
        <v>124329652.353</v>
      </c>
      <c r="W16" s="34" t="str">
        <f t="shared" si="5"/>
        <v>SEAWAY SHENANDOAH</v>
      </c>
      <c r="X16" s="79">
        <f t="shared" si="6"/>
        <v>79242769.475100011</v>
      </c>
      <c r="Y16" s="36">
        <f t="shared" si="7"/>
        <v>30825423696.84</v>
      </c>
      <c r="Z16" s="79">
        <f t="shared" si="8"/>
        <v>15413147002.20141</v>
      </c>
      <c r="AA16" s="79">
        <f t="shared" si="9"/>
        <v>15412276694.63859</v>
      </c>
      <c r="AC16" s="79">
        <f t="shared" si="10"/>
        <v>8.5906982421875E-3</v>
      </c>
    </row>
    <row r="17" spans="1:29" outlineLevel="1" x14ac:dyDescent="0.3">
      <c r="A17" s="78"/>
      <c r="B17" s="25">
        <v>44562</v>
      </c>
      <c r="C17" s="25" t="s">
        <v>43</v>
      </c>
      <c r="D17" s="26" t="s">
        <v>49</v>
      </c>
      <c r="E17" s="25" t="s">
        <v>50</v>
      </c>
      <c r="F17" s="27" t="s">
        <v>38</v>
      </c>
      <c r="G17" s="28">
        <v>44564</v>
      </c>
      <c r="H17" s="28">
        <v>44548</v>
      </c>
      <c r="I17" s="29">
        <v>90173.168000000005</v>
      </c>
      <c r="J17" s="29">
        <v>89870.604999999996</v>
      </c>
      <c r="K17" s="32">
        <v>702.4</v>
      </c>
      <c r="L17" s="32" t="s">
        <v>27</v>
      </c>
      <c r="M17" s="6">
        <v>35</v>
      </c>
      <c r="N17" s="32">
        <f t="shared" si="11"/>
        <v>737.4</v>
      </c>
      <c r="O17" s="32">
        <v>389</v>
      </c>
      <c r="P17" s="32">
        <f t="shared" si="1"/>
        <v>213.90600000000001</v>
      </c>
      <c r="Q17" s="36">
        <v>123.97</v>
      </c>
      <c r="R17" s="33">
        <f t="shared" si="2"/>
        <v>-89.936000000000007</v>
      </c>
      <c r="S17" s="33">
        <f t="shared" si="3"/>
        <v>-10838770262.65</v>
      </c>
      <c r="T17" s="33"/>
      <c r="U17" s="27" t="s">
        <v>28</v>
      </c>
      <c r="V17" s="79">
        <f t="shared" si="4"/>
        <v>120516481.30499999</v>
      </c>
      <c r="W17" s="34" t="str">
        <f t="shared" si="5"/>
        <v>TORM HILDE</v>
      </c>
      <c r="X17" s="79">
        <f t="shared" si="6"/>
        <v>66270584.126999997</v>
      </c>
      <c r="Y17" s="36">
        <f t="shared" si="7"/>
        <v>25779198450.029999</v>
      </c>
      <c r="Z17" s="79">
        <f t="shared" si="8"/>
        <v>14940428187.38085</v>
      </c>
      <c r="AA17" s="79">
        <f t="shared" si="9"/>
        <v>10838770262.649149</v>
      </c>
      <c r="AC17" s="79">
        <f t="shared" si="10"/>
        <v>-8.50677490234375E-4</v>
      </c>
    </row>
    <row r="18" spans="1:29" outlineLevel="1" x14ac:dyDescent="0.3">
      <c r="A18" s="78"/>
      <c r="B18" s="25">
        <v>44562</v>
      </c>
      <c r="C18" s="25" t="s">
        <v>43</v>
      </c>
      <c r="D18" s="26" t="s">
        <v>49</v>
      </c>
      <c r="E18" s="25" t="s">
        <v>51</v>
      </c>
      <c r="F18" s="27" t="s">
        <v>35</v>
      </c>
      <c r="G18" s="28">
        <v>44591</v>
      </c>
      <c r="H18" s="28">
        <v>44573</v>
      </c>
      <c r="I18" s="29">
        <v>89035.065000000002</v>
      </c>
      <c r="J18" s="29">
        <v>88695.498999999996</v>
      </c>
      <c r="K18" s="32">
        <v>804.8</v>
      </c>
      <c r="L18" s="32" t="s">
        <v>27</v>
      </c>
      <c r="M18" s="6">
        <v>35</v>
      </c>
      <c r="N18" s="32">
        <f t="shared" si="11"/>
        <v>839.8</v>
      </c>
      <c r="O18" s="32">
        <v>389.17</v>
      </c>
      <c r="P18" s="32">
        <f t="shared" si="1"/>
        <v>243.71700000000001</v>
      </c>
      <c r="Q18" s="36">
        <v>123.97</v>
      </c>
      <c r="R18" s="33">
        <f t="shared" si="2"/>
        <v>-119.74700000000001</v>
      </c>
      <c r="S18" s="33">
        <f t="shared" si="3"/>
        <v>-14242787711.049999</v>
      </c>
      <c r="T18" s="33"/>
      <c r="U18" s="27" t="s">
        <v>28</v>
      </c>
      <c r="V18" s="79">
        <f t="shared" si="4"/>
        <v>118940664.15899999</v>
      </c>
      <c r="W18" s="34" t="str">
        <f t="shared" si="5"/>
        <v>FAIR SEAS</v>
      </c>
      <c r="X18" s="79">
        <f t="shared" si="6"/>
        <v>74486480.060199991</v>
      </c>
      <c r="Y18" s="36">
        <f t="shared" si="7"/>
        <v>28987861846.84</v>
      </c>
      <c r="Z18" s="79">
        <f t="shared" si="8"/>
        <v>14745074135.791229</v>
      </c>
      <c r="AA18" s="79">
        <f t="shared" si="9"/>
        <v>14242787711.048771</v>
      </c>
      <c r="AC18" s="79">
        <f t="shared" si="10"/>
        <v>-1.22833251953125E-3</v>
      </c>
    </row>
    <row r="19" spans="1:29" outlineLevel="1" x14ac:dyDescent="0.3">
      <c r="A19" s="78"/>
      <c r="B19" s="25">
        <v>44562</v>
      </c>
      <c r="C19" s="25" t="s">
        <v>43</v>
      </c>
      <c r="D19" s="26" t="s">
        <v>52</v>
      </c>
      <c r="E19" s="25" t="s">
        <v>53</v>
      </c>
      <c r="F19" s="27" t="s">
        <v>40</v>
      </c>
      <c r="G19" s="28">
        <v>44566</v>
      </c>
      <c r="H19" s="28">
        <v>44550</v>
      </c>
      <c r="I19" s="29">
        <v>87992.183999999994</v>
      </c>
      <c r="J19" s="29">
        <v>87842.142000000007</v>
      </c>
      <c r="K19" s="32">
        <v>702.4</v>
      </c>
      <c r="L19" s="32" t="s">
        <v>27</v>
      </c>
      <c r="M19" s="6">
        <v>35</v>
      </c>
      <c r="N19" s="32">
        <f t="shared" si="11"/>
        <v>737.4</v>
      </c>
      <c r="O19" s="32">
        <v>389</v>
      </c>
      <c r="P19" s="32">
        <f t="shared" si="1"/>
        <v>213.90600000000001</v>
      </c>
      <c r="Q19" s="36">
        <v>123.97</v>
      </c>
      <c r="R19" s="33">
        <f t="shared" si="2"/>
        <v>-89.936000000000007</v>
      </c>
      <c r="S19" s="33">
        <f t="shared" si="3"/>
        <v>-10594129153.99</v>
      </c>
      <c r="T19" s="33"/>
      <c r="U19" s="27" t="s">
        <v>28</v>
      </c>
      <c r="V19" s="79">
        <f t="shared" si="4"/>
        <v>117796312.42200001</v>
      </c>
      <c r="W19" s="34" t="str">
        <f t="shared" si="5"/>
        <v>TORM MARINA</v>
      </c>
      <c r="X19" s="79">
        <f t="shared" si="6"/>
        <v>64774795.510800004</v>
      </c>
      <c r="Y19" s="36">
        <f t="shared" si="7"/>
        <v>25197338004.939999</v>
      </c>
      <c r="Z19" s="79">
        <f t="shared" si="8"/>
        <v>14603208850.955341</v>
      </c>
      <c r="AA19" s="79">
        <f t="shared" si="9"/>
        <v>10594129153.984657</v>
      </c>
      <c r="AC19" s="79">
        <f t="shared" si="10"/>
        <v>-5.3424835205078125E-3</v>
      </c>
    </row>
    <row r="20" spans="1:29" outlineLevel="1" x14ac:dyDescent="0.3">
      <c r="A20" s="78"/>
      <c r="B20" s="25">
        <v>44562</v>
      </c>
      <c r="C20" s="25" t="s">
        <v>43</v>
      </c>
      <c r="D20" s="26" t="s">
        <v>52</v>
      </c>
      <c r="E20" s="25" t="s">
        <v>54</v>
      </c>
      <c r="F20" s="27" t="s">
        <v>55</v>
      </c>
      <c r="G20" s="28">
        <v>44568</v>
      </c>
      <c r="H20" s="28">
        <v>44548</v>
      </c>
      <c r="I20" s="29">
        <v>89984.774000000005</v>
      </c>
      <c r="J20" s="29">
        <v>89792.392000000007</v>
      </c>
      <c r="K20" s="32">
        <v>702.4</v>
      </c>
      <c r="L20" s="32"/>
      <c r="M20" s="6">
        <v>35</v>
      </c>
      <c r="N20" s="32">
        <f t="shared" si="11"/>
        <v>737.4</v>
      </c>
      <c r="O20" s="32">
        <v>389</v>
      </c>
      <c r="P20" s="32">
        <f t="shared" si="1"/>
        <v>213.90600000000001</v>
      </c>
      <c r="Q20" s="36">
        <v>123.97</v>
      </c>
      <c r="R20" s="33">
        <f t="shared" si="2"/>
        <v>-89.936000000000007</v>
      </c>
      <c r="S20" s="33">
        <f t="shared" si="3"/>
        <v>-10829337448.23</v>
      </c>
      <c r="T20" s="33"/>
      <c r="U20" s="27" t="s">
        <v>28</v>
      </c>
      <c r="V20" s="79">
        <f t="shared" si="4"/>
        <v>120411597.67200001</v>
      </c>
      <c r="W20" s="34" t="str">
        <f t="shared" si="5"/>
        <v>CAPTAIN PARIS</v>
      </c>
      <c r="X20" s="79">
        <f t="shared" si="6"/>
        <v>66212909.860800005</v>
      </c>
      <c r="Y20" s="36">
        <f t="shared" si="7"/>
        <v>25756763211.630001</v>
      </c>
      <c r="Z20" s="79">
        <f t="shared" si="8"/>
        <v>14927425763.39784</v>
      </c>
      <c r="AA20" s="79">
        <f t="shared" si="9"/>
        <v>10829337448.232161</v>
      </c>
      <c r="AC20" s="79">
        <f t="shared" si="10"/>
        <v>2.1610260009765625E-3</v>
      </c>
    </row>
    <row r="21" spans="1:29" outlineLevel="1" x14ac:dyDescent="0.3">
      <c r="A21" s="78"/>
      <c r="B21" s="25">
        <v>44562</v>
      </c>
      <c r="C21" s="25" t="s">
        <v>43</v>
      </c>
      <c r="D21" s="26" t="s">
        <v>56</v>
      </c>
      <c r="E21" s="25" t="s">
        <v>57</v>
      </c>
      <c r="F21" s="27" t="s">
        <v>58</v>
      </c>
      <c r="G21" s="28">
        <v>44581</v>
      </c>
      <c r="H21" s="28">
        <v>44565</v>
      </c>
      <c r="I21" s="29">
        <v>38001.059000000001</v>
      </c>
      <c r="J21" s="29">
        <v>37867.159</v>
      </c>
      <c r="K21" s="32">
        <v>769.7</v>
      </c>
      <c r="L21" s="32" t="s">
        <v>27</v>
      </c>
      <c r="M21" s="6">
        <v>35</v>
      </c>
      <c r="N21" s="32">
        <f t="shared" si="11"/>
        <v>804.7</v>
      </c>
      <c r="O21" s="32">
        <v>389.3</v>
      </c>
      <c r="P21" s="32">
        <f t="shared" si="1"/>
        <v>233.60900000000001</v>
      </c>
      <c r="Q21" s="36">
        <v>123.97</v>
      </c>
      <c r="R21" s="33">
        <f t="shared" si="2"/>
        <v>-109.63900000000001</v>
      </c>
      <c r="S21" s="33">
        <f t="shared" si="3"/>
        <v>-5567453094.5500002</v>
      </c>
      <c r="T21" s="33"/>
      <c r="U21" s="27" t="s">
        <v>28</v>
      </c>
      <c r="V21" s="79">
        <f t="shared" si="4"/>
        <v>50779860.218999997</v>
      </c>
      <c r="W21" s="34" t="str">
        <f t="shared" si="5"/>
        <v>STI MAJESTIC</v>
      </c>
      <c r="X21" s="79">
        <f t="shared" si="6"/>
        <v>30471702.8473</v>
      </c>
      <c r="Y21" s="36">
        <f t="shared" si="7"/>
        <v>11862632365.9</v>
      </c>
      <c r="Z21" s="79">
        <f t="shared" si="8"/>
        <v>6295179271.3494291</v>
      </c>
      <c r="AA21" s="79">
        <f t="shared" si="9"/>
        <v>5567453094.5505705</v>
      </c>
      <c r="AC21" s="79">
        <f t="shared" si="10"/>
        <v>5.702972412109375E-4</v>
      </c>
    </row>
    <row r="22" spans="1:29" outlineLevel="1" x14ac:dyDescent="0.3">
      <c r="A22" s="78"/>
      <c r="B22" s="25">
        <v>44562</v>
      </c>
      <c r="C22" s="25" t="s">
        <v>43</v>
      </c>
      <c r="D22" s="26" t="s">
        <v>56</v>
      </c>
      <c r="E22" s="25" t="s">
        <v>59</v>
      </c>
      <c r="F22" s="27" t="s">
        <v>60</v>
      </c>
      <c r="G22" s="28">
        <v>44583.375</v>
      </c>
      <c r="H22" s="28">
        <v>44568</v>
      </c>
      <c r="I22" s="29">
        <v>59995.891000000003</v>
      </c>
      <c r="J22" s="29">
        <v>59858.353000000003</v>
      </c>
      <c r="K22" s="32">
        <v>788.15</v>
      </c>
      <c r="L22" s="32" t="s">
        <v>27</v>
      </c>
      <c r="M22" s="6">
        <v>35</v>
      </c>
      <c r="N22" s="32">
        <f t="shared" si="11"/>
        <v>823.15</v>
      </c>
      <c r="O22" s="32">
        <v>389.3</v>
      </c>
      <c r="P22" s="32">
        <f t="shared" si="1"/>
        <v>238.965</v>
      </c>
      <c r="Q22" s="36">
        <v>123.97</v>
      </c>
      <c r="R22" s="33">
        <f t="shared" si="2"/>
        <v>-114.995</v>
      </c>
      <c r="S22" s="33">
        <f t="shared" si="3"/>
        <v>-9230654557.6399994</v>
      </c>
      <c r="T22" s="33"/>
      <c r="U22" s="27" t="s">
        <v>28</v>
      </c>
      <c r="V22" s="79">
        <f t="shared" si="4"/>
        <v>80270051.373000011</v>
      </c>
      <c r="W22" s="34" t="str">
        <f t="shared" si="5"/>
        <v>TORM ELIZABETH</v>
      </c>
      <c r="X22" s="79">
        <f t="shared" si="6"/>
        <v>49272403.271949999</v>
      </c>
      <c r="Y22" s="36">
        <f t="shared" si="7"/>
        <v>19181732826.349998</v>
      </c>
      <c r="Z22" s="79">
        <f t="shared" si="8"/>
        <v>9951078268.7108116</v>
      </c>
      <c r="AA22" s="79">
        <f t="shared" si="9"/>
        <v>9230654557.6391869</v>
      </c>
      <c r="AC22" s="79">
        <f t="shared" si="10"/>
        <v>-8.12530517578125E-4</v>
      </c>
    </row>
    <row r="23" spans="1:29" outlineLevel="1" x14ac:dyDescent="0.3">
      <c r="A23" s="78"/>
      <c r="B23" s="25">
        <v>44562</v>
      </c>
      <c r="C23" s="25" t="s">
        <v>43</v>
      </c>
      <c r="D23" s="26" t="s">
        <v>61</v>
      </c>
      <c r="E23" s="25" t="s">
        <v>62</v>
      </c>
      <c r="F23" s="27" t="s">
        <v>63</v>
      </c>
      <c r="G23" s="28">
        <v>44574.685416666667</v>
      </c>
      <c r="H23" s="28">
        <v>44560</v>
      </c>
      <c r="I23" s="29">
        <v>38009.792999999998</v>
      </c>
      <c r="J23" s="29">
        <v>37960.934999999998</v>
      </c>
      <c r="K23" s="32">
        <v>752.95</v>
      </c>
      <c r="L23" s="32" t="s">
        <v>27</v>
      </c>
      <c r="M23" s="6">
        <v>35</v>
      </c>
      <c r="N23" s="32">
        <f t="shared" si="11"/>
        <v>787.95</v>
      </c>
      <c r="O23" s="32">
        <v>388.68</v>
      </c>
      <c r="P23" s="32">
        <f t="shared" si="1"/>
        <v>228.38200000000001</v>
      </c>
      <c r="Q23" s="36">
        <v>123.97</v>
      </c>
      <c r="R23" s="33">
        <f t="shared" si="2"/>
        <v>-104.41200000000001</v>
      </c>
      <c r="S23" s="33">
        <f t="shared" si="3"/>
        <v>-5315156951.7399998</v>
      </c>
      <c r="T23" s="33"/>
      <c r="U23" s="27" t="s">
        <v>28</v>
      </c>
      <c r="V23" s="79">
        <f t="shared" si="4"/>
        <v>50905613.834999993</v>
      </c>
      <c r="W23" s="34" t="str">
        <f t="shared" si="5"/>
        <v>HORIZON ELECTRA</v>
      </c>
      <c r="X23" s="79">
        <f t="shared" si="6"/>
        <v>29911318.73325</v>
      </c>
      <c r="Y23" s="36">
        <f t="shared" si="7"/>
        <v>11625925898.870001</v>
      </c>
      <c r="Z23" s="79">
        <f t="shared" si="8"/>
        <v>6310768947.1249495</v>
      </c>
      <c r="AA23" s="79">
        <f t="shared" si="9"/>
        <v>5315156951.7450514</v>
      </c>
      <c r="AC23" s="79">
        <f t="shared" si="10"/>
        <v>5.0516128540039063E-3</v>
      </c>
    </row>
    <row r="24" spans="1:29" outlineLevel="1" x14ac:dyDescent="0.3">
      <c r="A24" s="78"/>
      <c r="B24" s="25">
        <v>44562</v>
      </c>
      <c r="C24" s="25" t="s">
        <v>43</v>
      </c>
      <c r="D24" s="26" t="s">
        <v>64</v>
      </c>
      <c r="E24" s="25" t="s">
        <v>65</v>
      </c>
      <c r="F24" s="27" t="s">
        <v>66</v>
      </c>
      <c r="G24" s="28">
        <v>44578.46875</v>
      </c>
      <c r="H24" s="28">
        <v>44562</v>
      </c>
      <c r="I24" s="29">
        <v>59999.798000000003</v>
      </c>
      <c r="J24" s="29">
        <v>60031.461000000003</v>
      </c>
      <c r="K24" s="32">
        <v>769.7</v>
      </c>
      <c r="L24" s="32" t="s">
        <v>27</v>
      </c>
      <c r="M24" s="6">
        <v>35</v>
      </c>
      <c r="N24" s="32">
        <f t="shared" si="11"/>
        <v>804.7</v>
      </c>
      <c r="O24" s="32">
        <v>389</v>
      </c>
      <c r="P24" s="32">
        <f t="shared" si="1"/>
        <v>233.429</v>
      </c>
      <c r="Q24" s="36">
        <v>123.97</v>
      </c>
      <c r="R24" s="33">
        <f t="shared" si="2"/>
        <v>-109.459</v>
      </c>
      <c r="S24" s="33">
        <f t="shared" si="3"/>
        <v>-8811689127.75</v>
      </c>
      <c r="T24" s="33"/>
      <c r="U24" s="27" t="s">
        <v>28</v>
      </c>
      <c r="V24" s="79">
        <f t="shared" si="4"/>
        <v>80502189.201000005</v>
      </c>
      <c r="W24" s="34" t="str">
        <f t="shared" si="5"/>
        <v>BOW PIONEER</v>
      </c>
      <c r="X24" s="79">
        <f t="shared" si="6"/>
        <v>48307316.666700006</v>
      </c>
      <c r="Y24" s="36">
        <f t="shared" si="7"/>
        <v>18791545523</v>
      </c>
      <c r="Z24" s="79">
        <f t="shared" si="8"/>
        <v>9979856395.2479706</v>
      </c>
      <c r="AA24" s="79">
        <f t="shared" si="9"/>
        <v>8811689127.7520294</v>
      </c>
      <c r="AC24" s="79">
        <f t="shared" si="10"/>
        <v>2.0294189453125E-3</v>
      </c>
    </row>
    <row r="25" spans="1:29" outlineLevel="1" x14ac:dyDescent="0.3">
      <c r="A25" s="78"/>
      <c r="B25" s="25">
        <v>44562</v>
      </c>
      <c r="C25" s="25" t="s">
        <v>43</v>
      </c>
      <c r="D25" s="26" t="s">
        <v>64</v>
      </c>
      <c r="E25" s="25" t="s">
        <v>67</v>
      </c>
      <c r="F25" s="27" t="s">
        <v>68</v>
      </c>
      <c r="G25" s="28">
        <v>44587</v>
      </c>
      <c r="H25" s="28">
        <v>44571</v>
      </c>
      <c r="I25" s="29">
        <v>37992.423000000003</v>
      </c>
      <c r="J25" s="29">
        <v>37866.256000000001</v>
      </c>
      <c r="K25" s="32">
        <v>794.9</v>
      </c>
      <c r="L25" s="32" t="s">
        <v>27</v>
      </c>
      <c r="M25" s="6">
        <v>35</v>
      </c>
      <c r="N25" s="32">
        <f t="shared" si="11"/>
        <v>829.9</v>
      </c>
      <c r="O25" s="32">
        <v>389</v>
      </c>
      <c r="P25" s="32">
        <f t="shared" si="1"/>
        <v>240.739</v>
      </c>
      <c r="Q25" s="36">
        <v>123.97</v>
      </c>
      <c r="R25" s="33">
        <f t="shared" si="2"/>
        <v>-116.76900000000001</v>
      </c>
      <c r="S25" s="33">
        <f t="shared" si="3"/>
        <v>-5929372099.6400003</v>
      </c>
      <c r="T25" s="33"/>
      <c r="U25" s="27" t="s">
        <v>28</v>
      </c>
      <c r="V25" s="79">
        <f t="shared" si="4"/>
        <v>50778649.296000004</v>
      </c>
      <c r="W25" s="34" t="str">
        <f t="shared" si="5"/>
        <v>STI PONTIAC</v>
      </c>
      <c r="X25" s="79">
        <f t="shared" si="6"/>
        <v>31425205.854400001</v>
      </c>
      <c r="Y25" s="36">
        <f t="shared" si="7"/>
        <v>12224401252.870001</v>
      </c>
      <c r="Z25" s="79">
        <f t="shared" si="8"/>
        <v>6295029153.2251205</v>
      </c>
      <c r="AA25" s="79">
        <f t="shared" si="9"/>
        <v>5929372099.6448803</v>
      </c>
      <c r="AC25" s="79">
        <f t="shared" si="10"/>
        <v>4.8799514770507813E-3</v>
      </c>
    </row>
    <row r="26" spans="1:29" outlineLevel="1" x14ac:dyDescent="0.3">
      <c r="A26" s="78"/>
      <c r="B26" s="25">
        <v>44562</v>
      </c>
      <c r="C26" s="25" t="s">
        <v>43</v>
      </c>
      <c r="D26" s="26" t="s">
        <v>69</v>
      </c>
      <c r="E26" s="25" t="s">
        <v>70</v>
      </c>
      <c r="F26" s="27" t="s">
        <v>71</v>
      </c>
      <c r="G26" s="28">
        <v>44577.736111111109</v>
      </c>
      <c r="H26" s="28">
        <v>44560</v>
      </c>
      <c r="I26" s="29">
        <v>89927.481</v>
      </c>
      <c r="J26" s="29">
        <v>89580.433000000005</v>
      </c>
      <c r="K26" s="32">
        <v>752.95</v>
      </c>
      <c r="L26" s="32"/>
      <c r="M26" s="6">
        <v>35</v>
      </c>
      <c r="N26" s="32">
        <f t="shared" si="11"/>
        <v>787.95</v>
      </c>
      <c r="O26" s="32">
        <v>388.68</v>
      </c>
      <c r="P26" s="32">
        <f t="shared" si="1"/>
        <v>228.38200000000001</v>
      </c>
      <c r="Q26" s="36">
        <v>123.97</v>
      </c>
      <c r="R26" s="33">
        <f t="shared" si="2"/>
        <v>-104.41200000000001</v>
      </c>
      <c r="S26" s="33">
        <f t="shared" si="3"/>
        <v>-12542737980.5</v>
      </c>
      <c r="T26" s="33"/>
      <c r="U26" s="27" t="s">
        <v>72</v>
      </c>
      <c r="V26" s="79">
        <f t="shared" si="4"/>
        <v>120127360.65300001</v>
      </c>
      <c r="W26" s="34" t="str">
        <f t="shared" si="5"/>
        <v>ELKA APOLLON</v>
      </c>
      <c r="X26" s="79">
        <f t="shared" si="6"/>
        <v>70584902.18235001</v>
      </c>
      <c r="Y26" s="36">
        <f t="shared" si="7"/>
        <v>27434926880.650002</v>
      </c>
      <c r="Z26" s="79">
        <f t="shared" si="8"/>
        <v>14892188900.152411</v>
      </c>
      <c r="AA26" s="79">
        <f t="shared" si="9"/>
        <v>12542737980.497591</v>
      </c>
      <c r="AC26" s="79">
        <f t="shared" si="10"/>
        <v>-2.4089813232421875E-3</v>
      </c>
    </row>
    <row r="27" spans="1:29" outlineLevel="1" x14ac:dyDescent="0.3">
      <c r="A27" s="78"/>
      <c r="B27" s="25">
        <v>44562</v>
      </c>
      <c r="C27" s="25" t="s">
        <v>43</v>
      </c>
      <c r="D27" s="26" t="s">
        <v>73</v>
      </c>
      <c r="E27" s="25" t="s">
        <v>74</v>
      </c>
      <c r="F27" s="27" t="s">
        <v>75</v>
      </c>
      <c r="G27" s="28">
        <v>44562</v>
      </c>
      <c r="H27" s="28">
        <v>44547</v>
      </c>
      <c r="I27" s="29">
        <v>38023.675000000003</v>
      </c>
      <c r="J27" s="29">
        <v>37991.800000000003</v>
      </c>
      <c r="K27" s="32">
        <v>698.65</v>
      </c>
      <c r="L27" s="32"/>
      <c r="M27" s="6">
        <v>35</v>
      </c>
      <c r="N27" s="32">
        <f t="shared" si="11"/>
        <v>733.65</v>
      </c>
      <c r="O27" s="32">
        <v>389.17</v>
      </c>
      <c r="P27" s="32">
        <f t="shared" si="1"/>
        <v>212.91200000000001</v>
      </c>
      <c r="Q27" s="36">
        <v>123.97</v>
      </c>
      <c r="R27" s="33">
        <f t="shared" si="2"/>
        <v>-88.942000000000007</v>
      </c>
      <c r="S27" s="33">
        <f t="shared" si="3"/>
        <v>-4531328411.9799995</v>
      </c>
      <c r="T27" s="33"/>
      <c r="U27" s="27" t="s">
        <v>72</v>
      </c>
      <c r="V27" s="79">
        <f t="shared" si="4"/>
        <v>50947003.800000004</v>
      </c>
      <c r="W27" s="34" t="str">
        <f t="shared" si="5"/>
        <v>ELANDRA STAR</v>
      </c>
      <c r="X27" s="79">
        <f t="shared" si="6"/>
        <v>27872684.07</v>
      </c>
      <c r="Y27" s="36">
        <f t="shared" si="7"/>
        <v>10847228473.07</v>
      </c>
      <c r="Z27" s="79">
        <f t="shared" si="8"/>
        <v>6315900061.0860004</v>
      </c>
      <c r="AA27" s="79">
        <f t="shared" si="9"/>
        <v>4531328411.9839993</v>
      </c>
      <c r="AC27" s="79">
        <f t="shared" si="10"/>
        <v>3.9997100830078125E-3</v>
      </c>
    </row>
    <row r="28" spans="1:29" outlineLevel="1" x14ac:dyDescent="0.3">
      <c r="A28" s="78"/>
      <c r="B28" s="25">
        <v>44562</v>
      </c>
      <c r="C28" s="25" t="s">
        <v>43</v>
      </c>
      <c r="D28" s="26" t="s">
        <v>73</v>
      </c>
      <c r="E28" s="25" t="s">
        <v>76</v>
      </c>
      <c r="F28" s="27" t="s">
        <v>66</v>
      </c>
      <c r="G28" s="28">
        <v>44577.354166666664</v>
      </c>
      <c r="H28" s="28">
        <v>44561</v>
      </c>
      <c r="I28" s="29">
        <v>38831.983999999997</v>
      </c>
      <c r="J28" s="29">
        <v>38876.315999999999</v>
      </c>
      <c r="K28" s="32">
        <v>762.7</v>
      </c>
      <c r="L28" s="32"/>
      <c r="M28" s="6">
        <v>35</v>
      </c>
      <c r="N28" s="32">
        <f t="shared" si="11"/>
        <v>797.7</v>
      </c>
      <c r="O28" s="32">
        <v>389.17</v>
      </c>
      <c r="P28" s="32">
        <f t="shared" si="1"/>
        <v>231.5</v>
      </c>
      <c r="Q28" s="36">
        <v>123.97</v>
      </c>
      <c r="R28" s="33">
        <f t="shared" si="2"/>
        <v>-107.53</v>
      </c>
      <c r="S28" s="33">
        <f t="shared" si="3"/>
        <v>-5605876517.96</v>
      </c>
      <c r="T28" s="33"/>
      <c r="U28" s="27" t="s">
        <v>28</v>
      </c>
      <c r="V28" s="79">
        <f t="shared" si="4"/>
        <v>52133139.755999997</v>
      </c>
      <c r="W28" s="34" t="str">
        <f t="shared" si="5"/>
        <v>TORM ALLEGRO</v>
      </c>
      <c r="X28" s="79">
        <f t="shared" si="6"/>
        <v>31011637.273200002</v>
      </c>
      <c r="Y28" s="36">
        <f t="shared" si="7"/>
        <v>12068821853.51</v>
      </c>
      <c r="Z28" s="79">
        <f t="shared" si="8"/>
        <v>6462945335.5513201</v>
      </c>
      <c r="AA28" s="79">
        <f t="shared" si="9"/>
        <v>5605876517.9586802</v>
      </c>
      <c r="AC28" s="79">
        <f t="shared" si="10"/>
        <v>-1.31988525390625E-3</v>
      </c>
    </row>
    <row r="29" spans="1:29" outlineLevel="1" x14ac:dyDescent="0.3">
      <c r="A29" s="78"/>
      <c r="B29" s="25">
        <v>44562</v>
      </c>
      <c r="C29" s="25" t="s">
        <v>43</v>
      </c>
      <c r="D29" s="26" t="s">
        <v>73</v>
      </c>
      <c r="E29" s="25" t="s">
        <v>77</v>
      </c>
      <c r="F29" s="27" t="s">
        <v>78</v>
      </c>
      <c r="G29" s="28">
        <v>44587</v>
      </c>
      <c r="H29" s="28">
        <v>44570</v>
      </c>
      <c r="I29" s="29">
        <v>38999.754999999997</v>
      </c>
      <c r="J29" s="29">
        <v>39095.451999999997</v>
      </c>
      <c r="K29" s="32">
        <v>794.9</v>
      </c>
      <c r="L29" s="32"/>
      <c r="M29" s="6">
        <v>35</v>
      </c>
      <c r="N29" s="32">
        <f t="shared" si="11"/>
        <v>829.9</v>
      </c>
      <c r="O29" s="32">
        <v>389.17</v>
      </c>
      <c r="P29" s="32">
        <f t="shared" si="1"/>
        <v>240.84399999999999</v>
      </c>
      <c r="Q29" s="36">
        <v>123.97</v>
      </c>
      <c r="R29" s="33">
        <f t="shared" si="2"/>
        <v>-116.874</v>
      </c>
      <c r="S29" s="33">
        <f t="shared" si="3"/>
        <v>-6127353330.3000002</v>
      </c>
      <c r="T29" s="33"/>
      <c r="U29" s="27" t="s">
        <v>28</v>
      </c>
      <c r="V29" s="79">
        <f t="shared" si="4"/>
        <v>52427001.131999999</v>
      </c>
      <c r="W29" s="34" t="str">
        <f t="shared" si="5"/>
        <v>TORM AGNETE</v>
      </c>
      <c r="X29" s="79">
        <f t="shared" si="6"/>
        <v>32445315.614799999</v>
      </c>
      <c r="Y29" s="36">
        <f t="shared" si="7"/>
        <v>12626728660.639999</v>
      </c>
      <c r="Z29" s="79">
        <f t="shared" si="8"/>
        <v>6499375330.3340397</v>
      </c>
      <c r="AA29" s="79">
        <f t="shared" si="9"/>
        <v>6127353330.3059597</v>
      </c>
      <c r="AC29" s="79">
        <f t="shared" si="10"/>
        <v>5.9595108032226563E-3</v>
      </c>
    </row>
    <row r="30" spans="1:29" s="67" customFormat="1" ht="14.5" outlineLevel="1" thickBot="1" x14ac:dyDescent="0.35">
      <c r="A30" s="81"/>
      <c r="B30" s="37">
        <v>44562</v>
      </c>
      <c r="C30" s="37" t="s">
        <v>43</v>
      </c>
      <c r="D30" s="58" t="s">
        <v>79</v>
      </c>
      <c r="E30" s="37" t="s">
        <v>80</v>
      </c>
      <c r="F30" s="59" t="s">
        <v>81</v>
      </c>
      <c r="G30" s="38">
        <v>44585</v>
      </c>
      <c r="H30" s="38">
        <v>44569</v>
      </c>
      <c r="I30" s="60">
        <v>36000</v>
      </c>
      <c r="J30" s="60">
        <v>35946.127</v>
      </c>
      <c r="K30" s="39">
        <v>794.9</v>
      </c>
      <c r="L30" s="39" t="s">
        <v>27</v>
      </c>
      <c r="M30" s="7">
        <v>35</v>
      </c>
      <c r="N30" s="39">
        <f t="shared" si="11"/>
        <v>829.9</v>
      </c>
      <c r="O30" s="39">
        <v>389.66</v>
      </c>
      <c r="P30" s="39">
        <f t="shared" si="1"/>
        <v>241.148</v>
      </c>
      <c r="Q30" s="40">
        <v>123.97</v>
      </c>
      <c r="R30" s="61">
        <f t="shared" si="2"/>
        <v>-117.178</v>
      </c>
      <c r="S30" s="61">
        <f t="shared" si="3"/>
        <v>-5648419756.54</v>
      </c>
      <c r="T30" s="61"/>
      <c r="U30" s="59" t="s">
        <v>28</v>
      </c>
      <c r="V30" s="82">
        <f t="shared" si="4"/>
        <v>48203756.307000004</v>
      </c>
      <c r="W30" s="41" t="str">
        <f t="shared" si="5"/>
        <v>RES COGITANS</v>
      </c>
      <c r="X30" s="82">
        <f t="shared" si="6"/>
        <v>29831690.7973</v>
      </c>
      <c r="Y30" s="40">
        <f t="shared" si="7"/>
        <v>11624239425.92</v>
      </c>
      <c r="Z30" s="82">
        <f t="shared" si="8"/>
        <v>5975819669.3787909</v>
      </c>
      <c r="AA30" s="82">
        <f t="shared" si="9"/>
        <v>5648419756.5412092</v>
      </c>
      <c r="AC30" s="82">
        <f t="shared" si="10"/>
        <v>1.209259033203125E-3</v>
      </c>
    </row>
    <row r="31" spans="1:29" outlineLevel="1" x14ac:dyDescent="0.3">
      <c r="A31" s="83"/>
      <c r="B31" s="42">
        <v>44593</v>
      </c>
      <c r="C31" s="42" t="s">
        <v>43</v>
      </c>
      <c r="D31" s="84" t="s">
        <v>44</v>
      </c>
      <c r="E31" s="42" t="s">
        <v>82</v>
      </c>
      <c r="F31" s="85" t="s">
        <v>83</v>
      </c>
      <c r="G31" s="43">
        <v>44611</v>
      </c>
      <c r="H31" s="43">
        <v>44598</v>
      </c>
      <c r="I31" s="86">
        <v>37969.044999999998</v>
      </c>
      <c r="J31" s="86">
        <v>38130.553999999996</v>
      </c>
      <c r="K31" s="44">
        <v>894.05</v>
      </c>
      <c r="L31" s="44" t="s">
        <v>27</v>
      </c>
      <c r="M31" s="45">
        <v>35</v>
      </c>
      <c r="N31" s="44">
        <f t="shared" ref="N31:N40" si="12">K31+M31</f>
        <v>929.05</v>
      </c>
      <c r="O31" s="44">
        <v>389.17</v>
      </c>
      <c r="P31" s="44">
        <f t="shared" si="1"/>
        <v>269.61799999999999</v>
      </c>
      <c r="Q31" s="46">
        <v>123.97</v>
      </c>
      <c r="R31" s="87">
        <f t="shared" si="2"/>
        <v>-145.648</v>
      </c>
      <c r="S31" s="87">
        <f t="shared" si="3"/>
        <v>-7447429803.7799997</v>
      </c>
      <c r="T31" s="87"/>
      <c r="U31" s="85" t="s">
        <v>28</v>
      </c>
      <c r="V31" s="73">
        <f t="shared" si="4"/>
        <v>51133072.913999997</v>
      </c>
      <c r="W31" s="47" t="str">
        <f t="shared" si="5"/>
        <v>TORM TROILUS</v>
      </c>
      <c r="X31" s="73">
        <f t="shared" si="6"/>
        <v>35425191.193699993</v>
      </c>
      <c r="Y31" s="46">
        <f t="shared" si="7"/>
        <v>13786396852.93</v>
      </c>
      <c r="Z31" s="73">
        <f t="shared" si="8"/>
        <v>6338967049.1485796</v>
      </c>
      <c r="AA31" s="73">
        <f t="shared" si="9"/>
        <v>7447429803.7814207</v>
      </c>
      <c r="AC31" s="73">
        <f t="shared" si="10"/>
        <v>1.4209747314453125E-3</v>
      </c>
    </row>
    <row r="32" spans="1:29" outlineLevel="1" x14ac:dyDescent="0.3">
      <c r="A32" s="83"/>
      <c r="B32" s="25">
        <v>44593</v>
      </c>
      <c r="C32" s="25" t="s">
        <v>43</v>
      </c>
      <c r="D32" s="26" t="s">
        <v>44</v>
      </c>
      <c r="E32" s="25" t="s">
        <v>84</v>
      </c>
      <c r="F32" s="27" t="s">
        <v>85</v>
      </c>
      <c r="G32" s="28">
        <v>44616</v>
      </c>
      <c r="H32" s="28">
        <v>44601</v>
      </c>
      <c r="I32" s="29">
        <v>38994.76</v>
      </c>
      <c r="J32" s="29">
        <v>38973.921999999999</v>
      </c>
      <c r="K32" s="32">
        <v>906.55</v>
      </c>
      <c r="L32" s="32" t="s">
        <v>27</v>
      </c>
      <c r="M32" s="6">
        <v>35</v>
      </c>
      <c r="N32" s="32">
        <f t="shared" si="12"/>
        <v>941.55</v>
      </c>
      <c r="O32" s="32">
        <v>389.17</v>
      </c>
      <c r="P32" s="32">
        <f t="shared" si="1"/>
        <v>273.24599999999998</v>
      </c>
      <c r="Q32" s="36">
        <v>123.97</v>
      </c>
      <c r="R32" s="33">
        <f t="shared" si="2"/>
        <v>-149.27599999999998</v>
      </c>
      <c r="S32" s="33">
        <f t="shared" si="3"/>
        <v>-7801765253.0100002</v>
      </c>
      <c r="T32" s="33"/>
      <c r="U32" s="27" t="s">
        <v>72</v>
      </c>
      <c r="V32" s="73">
        <f t="shared" si="4"/>
        <v>52264029.401999995</v>
      </c>
      <c r="W32" s="34" t="str">
        <f t="shared" si="5"/>
        <v>TORM ALICE</v>
      </c>
      <c r="X32" s="73">
        <f t="shared" si="6"/>
        <v>36695896.259099998</v>
      </c>
      <c r="Y32" s="36">
        <f t="shared" si="7"/>
        <v>14280936977.98</v>
      </c>
      <c r="Z32" s="73">
        <f t="shared" si="8"/>
        <v>6479171724.9659395</v>
      </c>
      <c r="AA32" s="73">
        <f t="shared" si="9"/>
        <v>7801765253.01406</v>
      </c>
      <c r="AC32" s="73">
        <f t="shared" si="10"/>
        <v>4.0597915649414063E-3</v>
      </c>
    </row>
    <row r="33" spans="1:29" outlineLevel="1" x14ac:dyDescent="0.3">
      <c r="A33" s="83"/>
      <c r="B33" s="25">
        <v>44593</v>
      </c>
      <c r="C33" s="25" t="s">
        <v>43</v>
      </c>
      <c r="D33" s="26" t="s">
        <v>86</v>
      </c>
      <c r="E33" s="25" t="s">
        <v>87</v>
      </c>
      <c r="F33" s="27" t="s">
        <v>88</v>
      </c>
      <c r="G33" s="28">
        <v>44599</v>
      </c>
      <c r="H33" s="28">
        <v>44585</v>
      </c>
      <c r="I33" s="29">
        <v>38995.646000000001</v>
      </c>
      <c r="J33" s="29">
        <v>38938.942999999999</v>
      </c>
      <c r="K33" s="32">
        <v>828.75</v>
      </c>
      <c r="L33" s="32" t="s">
        <v>27</v>
      </c>
      <c r="M33" s="6">
        <v>35</v>
      </c>
      <c r="N33" s="32">
        <f t="shared" si="12"/>
        <v>863.75</v>
      </c>
      <c r="O33" s="32">
        <v>389.66</v>
      </c>
      <c r="P33" s="32">
        <f t="shared" si="1"/>
        <v>250.983</v>
      </c>
      <c r="Q33" s="36">
        <v>123.97</v>
      </c>
      <c r="R33" s="33">
        <f t="shared" si="2"/>
        <v>-127.01300000000001</v>
      </c>
      <c r="S33" s="33">
        <f t="shared" si="3"/>
        <v>-6632253388.0900002</v>
      </c>
      <c r="T33" s="33"/>
      <c r="U33" s="27" t="s">
        <v>72</v>
      </c>
      <c r="V33" s="73">
        <f t="shared" si="4"/>
        <v>52217122.563000001</v>
      </c>
      <c r="W33" s="34" t="str">
        <f t="shared" si="5"/>
        <v>USMA</v>
      </c>
      <c r="X33" s="73">
        <f t="shared" si="6"/>
        <v>33633512.016249999</v>
      </c>
      <c r="Y33" s="36">
        <f t="shared" si="7"/>
        <v>13105610072.23</v>
      </c>
      <c r="Z33" s="73">
        <f t="shared" si="8"/>
        <v>6473356684.1351099</v>
      </c>
      <c r="AA33" s="73">
        <f t="shared" si="9"/>
        <v>6632253388.0948896</v>
      </c>
      <c r="AC33" s="73">
        <f t="shared" si="10"/>
        <v>4.8894882202148438E-3</v>
      </c>
    </row>
    <row r="34" spans="1:29" outlineLevel="1" x14ac:dyDescent="0.3">
      <c r="A34" s="83"/>
      <c r="B34" s="25">
        <v>44593</v>
      </c>
      <c r="C34" s="25" t="s">
        <v>43</v>
      </c>
      <c r="D34" s="26" t="s">
        <v>86</v>
      </c>
      <c r="E34" s="25" t="s">
        <v>89</v>
      </c>
      <c r="F34" s="27" t="s">
        <v>90</v>
      </c>
      <c r="G34" s="28">
        <v>44605</v>
      </c>
      <c r="H34" s="28">
        <v>44587</v>
      </c>
      <c r="I34" s="29">
        <v>60088.821000000004</v>
      </c>
      <c r="J34" s="29">
        <v>60065.071000000004</v>
      </c>
      <c r="K34" s="32">
        <v>837.15</v>
      </c>
      <c r="L34" s="32">
        <v>884.15</v>
      </c>
      <c r="M34" s="6">
        <v>35</v>
      </c>
      <c r="N34" s="32">
        <f t="shared" si="12"/>
        <v>872.15</v>
      </c>
      <c r="O34" s="32">
        <v>389.66</v>
      </c>
      <c r="P34" s="32">
        <f t="shared" si="1"/>
        <v>253.42400000000001</v>
      </c>
      <c r="Q34" s="36">
        <v>123.97</v>
      </c>
      <c r="R34" s="33">
        <f t="shared" si="2"/>
        <v>-129.45400000000001</v>
      </c>
      <c r="S34" s="33">
        <f t="shared" si="3"/>
        <v>-10427165023.35</v>
      </c>
      <c r="T34" s="33"/>
      <c r="U34" s="27" t="s">
        <v>28</v>
      </c>
      <c r="V34" s="73">
        <f t="shared" si="4"/>
        <v>80547260.21100001</v>
      </c>
      <c r="W34" s="34" t="str">
        <f t="shared" si="5"/>
        <v>STI PROVIDENCE</v>
      </c>
      <c r="X34" s="73">
        <f t="shared" si="6"/>
        <v>52385751.672650002</v>
      </c>
      <c r="Y34" s="36">
        <f t="shared" si="7"/>
        <v>20412608871.709999</v>
      </c>
      <c r="Z34" s="73">
        <f t="shared" si="8"/>
        <v>9985443848.3576717</v>
      </c>
      <c r="AA34" s="73">
        <f t="shared" si="9"/>
        <v>10427165023.352327</v>
      </c>
      <c r="AC34" s="73">
        <f t="shared" si="10"/>
        <v>2.32696533203125E-3</v>
      </c>
    </row>
    <row r="35" spans="1:29" outlineLevel="1" x14ac:dyDescent="0.3">
      <c r="A35" s="83"/>
      <c r="B35" s="25">
        <v>44593</v>
      </c>
      <c r="C35" s="25" t="s">
        <v>43</v>
      </c>
      <c r="D35" s="26" t="s">
        <v>91</v>
      </c>
      <c r="E35" s="25" t="s">
        <v>92</v>
      </c>
      <c r="F35" s="27" t="s">
        <v>93</v>
      </c>
      <c r="G35" s="28">
        <v>44618</v>
      </c>
      <c r="H35" s="28">
        <v>44601</v>
      </c>
      <c r="I35" s="29">
        <v>89986.692999999999</v>
      </c>
      <c r="J35" s="29">
        <v>89771.214000000007</v>
      </c>
      <c r="K35" s="32">
        <v>906.55</v>
      </c>
      <c r="L35" s="32"/>
      <c r="M35" s="6">
        <v>35</v>
      </c>
      <c r="N35" s="32">
        <f t="shared" si="12"/>
        <v>941.55</v>
      </c>
      <c r="O35" s="32">
        <v>392.35</v>
      </c>
      <c r="P35" s="32">
        <f t="shared" si="1"/>
        <v>275.47899999999998</v>
      </c>
      <c r="Q35" s="36">
        <v>123.97</v>
      </c>
      <c r="R35" s="33">
        <f t="shared" si="2"/>
        <v>-151.50899999999999</v>
      </c>
      <c r="S35" s="33">
        <f t="shared" si="3"/>
        <v>-18239137941.84</v>
      </c>
      <c r="T35" s="33"/>
      <c r="U35" s="27" t="s">
        <v>28</v>
      </c>
      <c r="V35" s="73">
        <f t="shared" si="4"/>
        <v>120383197.97400001</v>
      </c>
      <c r="W35" s="34" t="str">
        <f t="shared" si="5"/>
        <v>LEO</v>
      </c>
      <c r="X35" s="73">
        <f t="shared" si="6"/>
        <v>84524086.541700006</v>
      </c>
      <c r="Y35" s="36">
        <f t="shared" si="7"/>
        <v>33163042994.68</v>
      </c>
      <c r="Z35" s="73">
        <f t="shared" si="8"/>
        <v>14923905052.836781</v>
      </c>
      <c r="AA35" s="73">
        <f t="shared" si="9"/>
        <v>18239137941.84322</v>
      </c>
      <c r="AC35" s="73">
        <f t="shared" si="10"/>
        <v>3.2196044921875E-3</v>
      </c>
    </row>
    <row r="36" spans="1:29" outlineLevel="1" x14ac:dyDescent="0.3">
      <c r="A36" s="83"/>
      <c r="B36" s="25">
        <v>44593</v>
      </c>
      <c r="C36" s="25" t="s">
        <v>43</v>
      </c>
      <c r="D36" s="26" t="s">
        <v>47</v>
      </c>
      <c r="E36" s="25" t="s">
        <v>94</v>
      </c>
      <c r="F36" s="27" t="s">
        <v>95</v>
      </c>
      <c r="G36" s="28">
        <v>44598</v>
      </c>
      <c r="H36" s="28">
        <v>44583</v>
      </c>
      <c r="I36" s="29">
        <v>59999.773000000001</v>
      </c>
      <c r="J36" s="29">
        <v>59851.81</v>
      </c>
      <c r="K36" s="32">
        <v>828.75</v>
      </c>
      <c r="L36" s="32" t="s">
        <v>27</v>
      </c>
      <c r="M36" s="6">
        <v>35</v>
      </c>
      <c r="N36" s="32">
        <f t="shared" si="12"/>
        <v>863.75</v>
      </c>
      <c r="O36" s="32">
        <v>389.17</v>
      </c>
      <c r="P36" s="32">
        <f t="shared" si="1"/>
        <v>250.66800000000001</v>
      </c>
      <c r="Q36" s="36">
        <v>123.97</v>
      </c>
      <c r="R36" s="33">
        <f t="shared" si="2"/>
        <v>-126.69800000000001</v>
      </c>
      <c r="S36" s="33">
        <f t="shared" si="3"/>
        <v>-10168943299.950001</v>
      </c>
      <c r="T36" s="33"/>
      <c r="U36" s="27" t="s">
        <v>28</v>
      </c>
      <c r="V36" s="73">
        <f t="shared" si="4"/>
        <v>80261277.209999993</v>
      </c>
      <c r="W36" s="34" t="str">
        <f t="shared" si="5"/>
        <v>ALABAMA STAR</v>
      </c>
      <c r="X36" s="73">
        <f t="shared" si="6"/>
        <v>51697000.887499996</v>
      </c>
      <c r="Y36" s="36">
        <f t="shared" si="7"/>
        <v>20118933835.68</v>
      </c>
      <c r="Z36" s="73">
        <f t="shared" si="8"/>
        <v>9949990535.7236996</v>
      </c>
      <c r="AA36" s="73">
        <f t="shared" si="9"/>
        <v>10168943299.956301</v>
      </c>
      <c r="AC36" s="73">
        <f t="shared" si="10"/>
        <v>6.2999725341796875E-3</v>
      </c>
    </row>
    <row r="37" spans="1:29" outlineLevel="1" x14ac:dyDescent="0.3">
      <c r="A37" s="83"/>
      <c r="B37" s="25">
        <v>44593</v>
      </c>
      <c r="C37" s="25" t="s">
        <v>43</v>
      </c>
      <c r="D37" s="26" t="s">
        <v>73</v>
      </c>
      <c r="E37" s="25" t="s">
        <v>54</v>
      </c>
      <c r="F37" s="27" t="s">
        <v>96</v>
      </c>
      <c r="G37" s="28">
        <v>44620</v>
      </c>
      <c r="H37" s="28">
        <v>44605</v>
      </c>
      <c r="I37" s="29">
        <v>89795.331000000006</v>
      </c>
      <c r="J37" s="29">
        <v>89521.85</v>
      </c>
      <c r="K37" s="32">
        <v>921.15</v>
      </c>
      <c r="L37" s="32" t="s">
        <v>27</v>
      </c>
      <c r="M37" s="6">
        <v>35</v>
      </c>
      <c r="N37" s="32">
        <f t="shared" si="12"/>
        <v>956.15</v>
      </c>
      <c r="O37" s="32">
        <v>389.66</v>
      </c>
      <c r="P37" s="32">
        <f t="shared" si="1"/>
        <v>277.83300000000003</v>
      </c>
      <c r="Q37" s="36">
        <v>123.97</v>
      </c>
      <c r="R37" s="33">
        <f t="shared" si="2"/>
        <v>-153.86300000000003</v>
      </c>
      <c r="S37" s="33">
        <f t="shared" si="3"/>
        <v>-18471068645.18</v>
      </c>
      <c r="T37" s="33"/>
      <c r="U37" s="27" t="s">
        <v>28</v>
      </c>
      <c r="V37" s="73">
        <f t="shared" si="4"/>
        <v>120048800.85000001</v>
      </c>
      <c r="W37" s="34" t="str">
        <f t="shared" si="5"/>
        <v>CAPTAIN PARIS</v>
      </c>
      <c r="X37" s="73">
        <f t="shared" si="6"/>
        <v>85596316.877499998</v>
      </c>
      <c r="Y37" s="36">
        <f t="shared" si="7"/>
        <v>33353518486.560001</v>
      </c>
      <c r="Z37" s="73">
        <f t="shared" si="8"/>
        <v>14882449841.3745</v>
      </c>
      <c r="AA37" s="73">
        <f t="shared" si="9"/>
        <v>18471068645.185501</v>
      </c>
      <c r="AC37" s="73">
        <f t="shared" si="10"/>
        <v>5.50079345703125E-3</v>
      </c>
    </row>
    <row r="38" spans="1:29" outlineLevel="1" x14ac:dyDescent="0.3">
      <c r="A38" s="83"/>
      <c r="B38" s="25">
        <v>44593</v>
      </c>
      <c r="C38" s="25" t="s">
        <v>43</v>
      </c>
      <c r="D38" s="26" t="s">
        <v>56</v>
      </c>
      <c r="E38" s="25" t="s">
        <v>97</v>
      </c>
      <c r="F38" s="27" t="s">
        <v>98</v>
      </c>
      <c r="G38" s="28">
        <v>44605</v>
      </c>
      <c r="H38" s="28">
        <v>44590</v>
      </c>
      <c r="I38" s="29">
        <v>59999.171999999999</v>
      </c>
      <c r="J38" s="29">
        <v>60074.347999999998</v>
      </c>
      <c r="K38" s="32">
        <v>855.8</v>
      </c>
      <c r="L38" s="32" t="s">
        <v>27</v>
      </c>
      <c r="M38" s="6">
        <v>35</v>
      </c>
      <c r="N38" s="32">
        <f t="shared" si="12"/>
        <v>890.8</v>
      </c>
      <c r="O38" s="32">
        <v>389.17</v>
      </c>
      <c r="P38" s="32">
        <f t="shared" si="1"/>
        <v>258.51799999999997</v>
      </c>
      <c r="Q38" s="36">
        <v>123.97</v>
      </c>
      <c r="R38" s="33">
        <f t="shared" si="2"/>
        <v>-134.54799999999997</v>
      </c>
      <c r="S38" s="33">
        <f t="shared" si="3"/>
        <v>-10839146605.48</v>
      </c>
      <c r="T38" s="33"/>
      <c r="U38" s="27" t="s">
        <v>28</v>
      </c>
      <c r="V38" s="73">
        <f t="shared" si="4"/>
        <v>80559700.667999998</v>
      </c>
      <c r="W38" s="34" t="str">
        <f t="shared" si="5"/>
        <v>TORM ISMINI</v>
      </c>
      <c r="X38" s="73">
        <f t="shared" si="6"/>
        <v>53514229.198399998</v>
      </c>
      <c r="Y38" s="36">
        <f t="shared" si="7"/>
        <v>20826132697.290001</v>
      </c>
      <c r="Z38" s="73">
        <f t="shared" si="8"/>
        <v>9986986091.8119602</v>
      </c>
      <c r="AA38" s="73">
        <f t="shared" si="9"/>
        <v>10839146605.478041</v>
      </c>
      <c r="AC38" s="73">
        <f t="shared" si="10"/>
        <v>-1.9588470458984375E-3</v>
      </c>
    </row>
    <row r="39" spans="1:29" outlineLevel="1" x14ac:dyDescent="0.3">
      <c r="A39" s="83"/>
      <c r="B39" s="25">
        <v>44593</v>
      </c>
      <c r="C39" s="25" t="s">
        <v>43</v>
      </c>
      <c r="D39" s="26" t="s">
        <v>56</v>
      </c>
      <c r="E39" s="25" t="s">
        <v>99</v>
      </c>
      <c r="F39" s="27" t="s">
        <v>100</v>
      </c>
      <c r="G39" s="28">
        <v>44614</v>
      </c>
      <c r="H39" s="28">
        <v>44598</v>
      </c>
      <c r="I39" s="29">
        <v>59991.44</v>
      </c>
      <c r="J39" s="29">
        <v>59845.122000000003</v>
      </c>
      <c r="K39" s="32">
        <v>894.05</v>
      </c>
      <c r="L39" s="32" t="s">
        <v>27</v>
      </c>
      <c r="M39" s="6">
        <v>35</v>
      </c>
      <c r="N39" s="32">
        <f t="shared" si="12"/>
        <v>929.05</v>
      </c>
      <c r="O39" s="32">
        <v>389.17</v>
      </c>
      <c r="P39" s="32">
        <f t="shared" si="1"/>
        <v>269.61799999999999</v>
      </c>
      <c r="Q39" s="36">
        <v>123.97</v>
      </c>
      <c r="R39" s="33">
        <f t="shared" si="2"/>
        <v>-145.648</v>
      </c>
      <c r="S39" s="33">
        <f t="shared" si="3"/>
        <v>-11688588243.26</v>
      </c>
      <c r="T39" s="33"/>
      <c r="U39" s="27" t="s">
        <v>28</v>
      </c>
      <c r="V39" s="73">
        <f t="shared" si="4"/>
        <v>80252308.601999998</v>
      </c>
      <c r="W39" s="34" t="str">
        <f t="shared" si="5"/>
        <v>CIELO BIANCO</v>
      </c>
      <c r="X39" s="73">
        <f t="shared" si="6"/>
        <v>55599110.594099998</v>
      </c>
      <c r="Y39" s="36">
        <f t="shared" si="7"/>
        <v>21637466940.650002</v>
      </c>
      <c r="Z39" s="73">
        <f t="shared" si="8"/>
        <v>9948878697.3899403</v>
      </c>
      <c r="AA39" s="73">
        <f t="shared" si="9"/>
        <v>11688588243.260061</v>
      </c>
      <c r="AC39" s="73">
        <f t="shared" si="10"/>
        <v>6.103515625E-5</v>
      </c>
    </row>
    <row r="40" spans="1:29" outlineLevel="1" x14ac:dyDescent="0.3">
      <c r="A40" s="83"/>
      <c r="B40" s="25">
        <v>44593</v>
      </c>
      <c r="C40" s="25" t="s">
        <v>43</v>
      </c>
      <c r="D40" s="26" t="s">
        <v>64</v>
      </c>
      <c r="E40" s="25" t="s">
        <v>101</v>
      </c>
      <c r="F40" s="27" t="s">
        <v>102</v>
      </c>
      <c r="G40" s="28">
        <v>44618</v>
      </c>
      <c r="H40" s="28">
        <v>44595</v>
      </c>
      <c r="I40" s="29">
        <v>89899.251000000004</v>
      </c>
      <c r="J40" s="29">
        <v>89881.271999999997</v>
      </c>
      <c r="K40" s="32">
        <v>878.7</v>
      </c>
      <c r="L40" s="32" t="s">
        <v>27</v>
      </c>
      <c r="M40" s="6">
        <v>35</v>
      </c>
      <c r="N40" s="32">
        <f t="shared" si="12"/>
        <v>913.7</v>
      </c>
      <c r="O40" s="32">
        <v>389.17</v>
      </c>
      <c r="P40" s="32">
        <f t="shared" si="1"/>
        <v>265.16399999999999</v>
      </c>
      <c r="Q40" s="36">
        <v>123.97</v>
      </c>
      <c r="R40" s="33">
        <f t="shared" si="2"/>
        <v>-141.19399999999999</v>
      </c>
      <c r="S40" s="33">
        <f t="shared" si="3"/>
        <v>-17018223763.469999</v>
      </c>
      <c r="T40" s="33"/>
      <c r="U40" s="27" t="s">
        <v>28</v>
      </c>
      <c r="V40" s="73">
        <f t="shared" si="4"/>
        <v>120530785.75199999</v>
      </c>
      <c r="W40" s="34" t="str">
        <f t="shared" si="5"/>
        <v>STI OXFORD</v>
      </c>
      <c r="X40" s="73">
        <f t="shared" si="6"/>
        <v>82124518.226400003</v>
      </c>
      <c r="Y40" s="36">
        <f t="shared" si="7"/>
        <v>31960425273.139999</v>
      </c>
      <c r="Z40" s="73">
        <f t="shared" si="8"/>
        <v>14942201509.675438</v>
      </c>
      <c r="AA40" s="73">
        <f t="shared" si="9"/>
        <v>17018223763.464561</v>
      </c>
      <c r="AC40" s="73">
        <f t="shared" si="10"/>
        <v>-5.4378509521484375E-3</v>
      </c>
    </row>
    <row r="41" spans="1:29" outlineLevel="1" x14ac:dyDescent="0.3">
      <c r="A41" s="83"/>
      <c r="B41" s="25">
        <v>44593</v>
      </c>
      <c r="C41" s="25" t="s">
        <v>103</v>
      </c>
      <c r="D41" s="26" t="s">
        <v>104</v>
      </c>
      <c r="E41" s="25" t="s">
        <v>105</v>
      </c>
      <c r="F41" s="27" t="s">
        <v>106</v>
      </c>
      <c r="G41" s="28">
        <v>44615</v>
      </c>
      <c r="H41" s="28">
        <v>44598</v>
      </c>
      <c r="I41" s="29">
        <v>36503.819000000003</v>
      </c>
      <c r="J41" s="29">
        <v>36437.474999999999</v>
      </c>
      <c r="K41" s="32">
        <v>894.05</v>
      </c>
      <c r="L41" s="32" t="s">
        <v>27</v>
      </c>
      <c r="M41" s="3">
        <v>88.95</v>
      </c>
      <c r="N41" s="32">
        <f t="shared" ref="N41:N49" si="13">MAX(K41,L41)+M41</f>
        <v>983</v>
      </c>
      <c r="O41" s="32">
        <v>394.8</v>
      </c>
      <c r="P41" s="36">
        <f>ROUND((((K41+M41)*O41))/1341,3)</f>
        <v>289.40199999999999</v>
      </c>
      <c r="Q41" s="36">
        <v>123.97</v>
      </c>
      <c r="R41" s="33">
        <f t="shared" si="2"/>
        <v>-165.43199999999999</v>
      </c>
      <c r="S41" s="33">
        <f t="shared" si="3"/>
        <v>-8083446572.3900003</v>
      </c>
      <c r="T41" s="33"/>
      <c r="U41" s="27" t="s">
        <v>28</v>
      </c>
      <c r="V41" s="79">
        <f t="shared" si="4"/>
        <v>48862653.975000001</v>
      </c>
      <c r="W41" s="34" t="str">
        <f t="shared" si="5"/>
        <v>IONIAN STAR</v>
      </c>
      <c r="X41" s="79">
        <f t="shared" si="6"/>
        <v>35818037.924999997</v>
      </c>
      <c r="Y41" s="36">
        <f t="shared" si="7"/>
        <v>14140949785.67</v>
      </c>
      <c r="Z41" s="79">
        <f t="shared" si="8"/>
        <v>6057503213.2807503</v>
      </c>
      <c r="AA41" s="79">
        <f t="shared" si="9"/>
        <v>8083446572.3892498</v>
      </c>
      <c r="AC41" s="73">
        <f t="shared" si="10"/>
        <v>-7.5054168701171875E-4</v>
      </c>
    </row>
    <row r="42" spans="1:29" outlineLevel="1" x14ac:dyDescent="0.3">
      <c r="A42" s="83"/>
      <c r="B42" s="25">
        <v>44593</v>
      </c>
      <c r="C42" s="25" t="s">
        <v>103</v>
      </c>
      <c r="D42" s="26" t="s">
        <v>104</v>
      </c>
      <c r="E42" s="25" t="s">
        <v>107</v>
      </c>
      <c r="F42" s="27" t="s">
        <v>93</v>
      </c>
      <c r="G42" s="28">
        <v>44620</v>
      </c>
      <c r="H42" s="28">
        <v>44605</v>
      </c>
      <c r="I42" s="29">
        <v>36801.410000000003</v>
      </c>
      <c r="J42" s="29">
        <v>36697.207000000002</v>
      </c>
      <c r="K42" s="32">
        <v>921.15</v>
      </c>
      <c r="L42" s="32"/>
      <c r="M42" s="3">
        <v>89.5</v>
      </c>
      <c r="N42" s="32">
        <f t="shared" si="13"/>
        <v>1010.65</v>
      </c>
      <c r="O42" s="32">
        <v>394.8</v>
      </c>
      <c r="P42" s="36">
        <f t="shared" ref="P42:P105" si="14">ROUND((K42+M42)*O42/1341,3)</f>
        <v>297.54300000000001</v>
      </c>
      <c r="Q42" s="36">
        <v>123.97</v>
      </c>
      <c r="R42" s="33">
        <f t="shared" si="2"/>
        <v>-173.57300000000001</v>
      </c>
      <c r="S42" s="33">
        <f t="shared" si="3"/>
        <v>-8541693020.5299997</v>
      </c>
      <c r="T42" s="33"/>
      <c r="U42" s="27" t="s">
        <v>28</v>
      </c>
      <c r="V42" s="79">
        <f t="shared" si="4"/>
        <v>49210954.587000005</v>
      </c>
      <c r="W42" s="34" t="str">
        <f t="shared" si="5"/>
        <v>MINERVA OCEANIA</v>
      </c>
      <c r="X42" s="79">
        <f t="shared" si="6"/>
        <v>37088032.254550003</v>
      </c>
      <c r="Y42" s="36">
        <f t="shared" si="7"/>
        <v>14642375060.68</v>
      </c>
      <c r="Z42" s="79">
        <f t="shared" si="8"/>
        <v>6100682040.1503906</v>
      </c>
      <c r="AA42" s="79">
        <f t="shared" si="9"/>
        <v>8541693020.5296097</v>
      </c>
      <c r="AC42" s="73">
        <f t="shared" si="10"/>
        <v>-3.9005279541015625E-4</v>
      </c>
    </row>
    <row r="43" spans="1:29" outlineLevel="1" x14ac:dyDescent="0.3">
      <c r="A43" s="83"/>
      <c r="B43" s="25">
        <v>44593</v>
      </c>
      <c r="C43" s="25" t="s">
        <v>103</v>
      </c>
      <c r="D43" s="26" t="s">
        <v>108</v>
      </c>
      <c r="E43" s="25" t="s">
        <v>109</v>
      </c>
      <c r="F43" s="27" t="s">
        <v>110</v>
      </c>
      <c r="G43" s="28">
        <v>44613</v>
      </c>
      <c r="H43" s="28">
        <v>44596</v>
      </c>
      <c r="I43" s="29">
        <v>37952.550999999999</v>
      </c>
      <c r="J43" s="29">
        <v>37838.837</v>
      </c>
      <c r="K43" s="32">
        <v>884.15</v>
      </c>
      <c r="L43" s="32" t="s">
        <v>27</v>
      </c>
      <c r="M43" s="3">
        <v>97</v>
      </c>
      <c r="N43" s="32">
        <f t="shared" si="13"/>
        <v>981.15</v>
      </c>
      <c r="O43" s="32">
        <v>394.8</v>
      </c>
      <c r="P43" s="36">
        <f t="shared" si="14"/>
        <v>288.858</v>
      </c>
      <c r="Q43" s="36">
        <v>123.97</v>
      </c>
      <c r="R43" s="33">
        <f t="shared" si="2"/>
        <v>-164.88800000000001</v>
      </c>
      <c r="S43" s="33">
        <f t="shared" si="3"/>
        <v>-8366727178.1999998</v>
      </c>
      <c r="T43" s="33"/>
      <c r="U43" s="27" t="s">
        <v>28</v>
      </c>
      <c r="V43" s="79">
        <f t="shared" si="4"/>
        <v>50741880.416999996</v>
      </c>
      <c r="W43" s="34" t="str">
        <f t="shared" si="5"/>
        <v>PAG</v>
      </c>
      <c r="X43" s="79">
        <f t="shared" si="6"/>
        <v>37125574.92255</v>
      </c>
      <c r="Y43" s="36">
        <f t="shared" si="7"/>
        <v>14657198093.49</v>
      </c>
      <c r="Z43" s="79">
        <f t="shared" si="8"/>
        <v>6290470915.2954893</v>
      </c>
      <c r="AA43" s="79">
        <f t="shared" si="9"/>
        <v>8366727178.1945105</v>
      </c>
      <c r="AC43" s="73">
        <f t="shared" si="10"/>
        <v>-5.489349365234375E-3</v>
      </c>
    </row>
    <row r="44" spans="1:29" outlineLevel="1" x14ac:dyDescent="0.3">
      <c r="A44" s="83"/>
      <c r="B44" s="25">
        <v>44593</v>
      </c>
      <c r="C44" s="25" t="s">
        <v>103</v>
      </c>
      <c r="D44" s="26" t="s">
        <v>111</v>
      </c>
      <c r="E44" s="25" t="s">
        <v>112</v>
      </c>
      <c r="F44" s="27" t="s">
        <v>113</v>
      </c>
      <c r="G44" s="28">
        <v>44608.736111111109</v>
      </c>
      <c r="H44" s="28">
        <v>44604</v>
      </c>
      <c r="I44" s="29">
        <v>17921.755000000001</v>
      </c>
      <c r="J44" s="29">
        <v>17851.339443437144</v>
      </c>
      <c r="K44" s="32">
        <v>921.15</v>
      </c>
      <c r="L44" s="32" t="s">
        <v>27</v>
      </c>
      <c r="M44" s="3">
        <v>83.75</v>
      </c>
      <c r="N44" s="32">
        <f t="shared" si="13"/>
        <v>1004.9</v>
      </c>
      <c r="O44" s="32">
        <v>389.3</v>
      </c>
      <c r="P44" s="36">
        <f t="shared" si="14"/>
        <v>291.72800000000001</v>
      </c>
      <c r="Q44" s="36">
        <v>123.97</v>
      </c>
      <c r="R44" s="33">
        <f t="shared" si="2"/>
        <v>-167.75800000000001</v>
      </c>
      <c r="S44" s="33">
        <f t="shared" si="3"/>
        <v>-4015899408.1500001</v>
      </c>
      <c r="T44" s="33"/>
      <c r="U44" s="27" t="s">
        <v>28</v>
      </c>
      <c r="V44" s="79">
        <f t="shared" si="4"/>
        <v>23938646.19364921</v>
      </c>
      <c r="W44" s="34" t="str">
        <f t="shared" si="5"/>
        <v>SUNDA ex CELCIUS PHILADELPHIA, ATLANTIC PRIDE</v>
      </c>
      <c r="X44" s="79">
        <f t="shared" si="6"/>
        <v>17938811.006709985</v>
      </c>
      <c r="Y44" s="36">
        <f t="shared" si="7"/>
        <v>6983573376.7799997</v>
      </c>
      <c r="Z44" s="79">
        <f t="shared" si="8"/>
        <v>2967673968.6266928</v>
      </c>
      <c r="AA44" s="79">
        <f t="shared" si="9"/>
        <v>4015899408.153307</v>
      </c>
      <c r="AC44" s="73">
        <f t="shared" si="10"/>
        <v>3.3068656921386719E-3</v>
      </c>
    </row>
    <row r="45" spans="1:29" outlineLevel="1" x14ac:dyDescent="0.3">
      <c r="A45" s="83"/>
      <c r="B45" s="25">
        <v>44593</v>
      </c>
      <c r="C45" s="25" t="s">
        <v>103</v>
      </c>
      <c r="D45" s="26" t="s">
        <v>111</v>
      </c>
      <c r="E45" s="25" t="s">
        <v>114</v>
      </c>
      <c r="F45" s="27" t="s">
        <v>113</v>
      </c>
      <c r="G45" s="28">
        <v>44609.736111111109</v>
      </c>
      <c r="H45" s="28">
        <v>44608</v>
      </c>
      <c r="I45" s="29">
        <v>39216.67</v>
      </c>
      <c r="J45" s="29">
        <v>39062.585556562859</v>
      </c>
      <c r="K45" s="32">
        <v>911.55</v>
      </c>
      <c r="L45" s="32"/>
      <c r="M45" s="3">
        <v>83.75</v>
      </c>
      <c r="N45" s="32">
        <f t="shared" si="13"/>
        <v>995.3</v>
      </c>
      <c r="O45" s="32">
        <v>389.3</v>
      </c>
      <c r="P45" s="36">
        <f t="shared" si="14"/>
        <v>288.94099999999997</v>
      </c>
      <c r="Q45" s="36">
        <v>123.97</v>
      </c>
      <c r="R45" s="33">
        <f t="shared" si="2"/>
        <v>-164.97099999999998</v>
      </c>
      <c r="S45" s="33">
        <f t="shared" si="3"/>
        <v>-8641663888.2800007</v>
      </c>
      <c r="T45" s="33"/>
      <c r="U45" s="27" t="s">
        <v>28</v>
      </c>
      <c r="V45" s="79">
        <f t="shared" si="4"/>
        <v>52382927.231350794</v>
      </c>
      <c r="W45" s="34" t="str">
        <f t="shared" si="5"/>
        <v>SUNDA ex ATLANTIC PRIDE</v>
      </c>
      <c r="X45" s="79">
        <f t="shared" si="6"/>
        <v>38878991.404447012</v>
      </c>
      <c r="Y45" s="36">
        <f t="shared" si="7"/>
        <v>15135575377.15</v>
      </c>
      <c r="Z45" s="79">
        <f t="shared" si="8"/>
        <v>6493911488.8705578</v>
      </c>
      <c r="AA45" s="79">
        <f t="shared" si="9"/>
        <v>8641663888.2794418</v>
      </c>
      <c r="AC45" s="73">
        <f t="shared" si="10"/>
        <v>-5.588531494140625E-4</v>
      </c>
    </row>
    <row r="46" spans="1:29" outlineLevel="1" x14ac:dyDescent="0.3">
      <c r="A46" s="83"/>
      <c r="B46" s="25">
        <v>44593</v>
      </c>
      <c r="C46" s="25" t="s">
        <v>103</v>
      </c>
      <c r="D46" s="26" t="s">
        <v>36</v>
      </c>
      <c r="E46" s="25" t="s">
        <v>115</v>
      </c>
      <c r="F46" s="27" t="s">
        <v>93</v>
      </c>
      <c r="G46" s="28">
        <v>44618</v>
      </c>
      <c r="H46" s="28">
        <v>44599</v>
      </c>
      <c r="I46" s="29">
        <v>36850.535000000003</v>
      </c>
      <c r="J46" s="29">
        <v>37062.341</v>
      </c>
      <c r="K46" s="32">
        <v>894.05</v>
      </c>
      <c r="L46" s="32"/>
      <c r="M46" s="3">
        <v>97</v>
      </c>
      <c r="N46" s="32">
        <f t="shared" si="13"/>
        <v>991.05</v>
      </c>
      <c r="O46" s="32">
        <v>394.8</v>
      </c>
      <c r="P46" s="36">
        <f t="shared" si="14"/>
        <v>291.77199999999999</v>
      </c>
      <c r="Q46" s="36">
        <v>123.97</v>
      </c>
      <c r="R46" s="33">
        <f t="shared" si="2"/>
        <v>-167.80199999999999</v>
      </c>
      <c r="S46" s="33">
        <f t="shared" si="3"/>
        <v>-8339859960.5500002</v>
      </c>
      <c r="T46" s="33"/>
      <c r="U46" s="27" t="s">
        <v>28</v>
      </c>
      <c r="V46" s="79">
        <f t="shared" si="4"/>
        <v>49700599.281000003</v>
      </c>
      <c r="W46" s="34" t="str">
        <f t="shared" si="5"/>
        <v>ANCE</v>
      </c>
      <c r="X46" s="79">
        <f t="shared" si="6"/>
        <v>36730633.048050001</v>
      </c>
      <c r="Y46" s="36">
        <f t="shared" si="7"/>
        <v>14501243253.42</v>
      </c>
      <c r="Z46" s="79">
        <f t="shared" si="8"/>
        <v>6161383292.8655701</v>
      </c>
      <c r="AA46" s="79">
        <f t="shared" si="9"/>
        <v>8339859960.55443</v>
      </c>
      <c r="AC46" s="73">
        <f t="shared" si="10"/>
        <v>4.4298171997070313E-3</v>
      </c>
    </row>
    <row r="47" spans="1:29" outlineLevel="1" x14ac:dyDescent="0.3">
      <c r="A47" s="83"/>
      <c r="B47" s="25">
        <v>44593</v>
      </c>
      <c r="C47" s="25" t="s">
        <v>103</v>
      </c>
      <c r="D47" s="26" t="s">
        <v>36</v>
      </c>
      <c r="E47" s="25" t="s">
        <v>116</v>
      </c>
      <c r="F47" s="27" t="s">
        <v>93</v>
      </c>
      <c r="G47" s="28">
        <v>44620</v>
      </c>
      <c r="H47" s="28">
        <v>44606</v>
      </c>
      <c r="I47" s="29">
        <v>38754.658000000003</v>
      </c>
      <c r="J47" s="29">
        <v>38704.786</v>
      </c>
      <c r="K47" s="32">
        <v>921.15</v>
      </c>
      <c r="L47" s="32" t="s">
        <v>27</v>
      </c>
      <c r="M47" s="3">
        <v>97</v>
      </c>
      <c r="N47" s="32">
        <f t="shared" si="13"/>
        <v>1018.15</v>
      </c>
      <c r="O47" s="32">
        <v>394.8</v>
      </c>
      <c r="P47" s="36">
        <f t="shared" si="14"/>
        <v>299.75099999999998</v>
      </c>
      <c r="Q47" s="36">
        <v>123.97</v>
      </c>
      <c r="R47" s="33">
        <f t="shared" si="2"/>
        <v>-175.78099999999998</v>
      </c>
      <c r="S47" s="33">
        <f t="shared" si="3"/>
        <v>-9123581989.7299995</v>
      </c>
      <c r="T47" s="33"/>
      <c r="U47" s="27" t="s">
        <v>28</v>
      </c>
      <c r="V47" s="79">
        <f t="shared" si="4"/>
        <v>51903118.026000001</v>
      </c>
      <c r="W47" s="34" t="str">
        <f t="shared" si="5"/>
        <v>HORIZON THEANO</v>
      </c>
      <c r="X47" s="79">
        <f t="shared" si="6"/>
        <v>39407277.865900002</v>
      </c>
      <c r="Y47" s="36">
        <f t="shared" si="7"/>
        <v>15558011531.41</v>
      </c>
      <c r="Z47" s="79">
        <f t="shared" si="8"/>
        <v>6434429541.6832199</v>
      </c>
      <c r="AA47" s="79">
        <f t="shared" si="9"/>
        <v>9123581989.7267799</v>
      </c>
      <c r="AC47" s="73">
        <f t="shared" si="10"/>
        <v>-3.2196044921875E-3</v>
      </c>
    </row>
    <row r="48" spans="1:29" outlineLevel="1" x14ac:dyDescent="0.3">
      <c r="A48" s="83"/>
      <c r="B48" s="25">
        <v>44593</v>
      </c>
      <c r="C48" s="25" t="s">
        <v>103</v>
      </c>
      <c r="D48" s="26" t="s">
        <v>117</v>
      </c>
      <c r="E48" s="25" t="s">
        <v>118</v>
      </c>
      <c r="F48" s="27" t="s">
        <v>113</v>
      </c>
      <c r="G48" s="28">
        <v>44608</v>
      </c>
      <c r="H48" s="28">
        <v>44606</v>
      </c>
      <c r="I48" s="29">
        <v>36559.451999999997</v>
      </c>
      <c r="J48" s="29">
        <v>36658.964999999997</v>
      </c>
      <c r="K48" s="32">
        <v>911.55</v>
      </c>
      <c r="L48" s="32" t="s">
        <v>27</v>
      </c>
      <c r="M48" s="3">
        <v>125</v>
      </c>
      <c r="N48" s="32">
        <f t="shared" si="13"/>
        <v>1036.55</v>
      </c>
      <c r="O48" s="32">
        <v>392.35</v>
      </c>
      <c r="P48" s="36">
        <f t="shared" si="14"/>
        <v>303.274</v>
      </c>
      <c r="Q48" s="36">
        <v>123.97</v>
      </c>
      <c r="R48" s="33">
        <f t="shared" si="2"/>
        <v>-179.304</v>
      </c>
      <c r="S48" s="33">
        <f t="shared" si="3"/>
        <v>-8814525839.9400005</v>
      </c>
      <c r="T48" s="33"/>
      <c r="U48" s="27" t="s">
        <v>28</v>
      </c>
      <c r="V48" s="79">
        <f t="shared" si="4"/>
        <v>49159672.064999998</v>
      </c>
      <c r="W48" s="34" t="str">
        <f t="shared" si="5"/>
        <v>ST NENNE ex TORM KRISTINA</v>
      </c>
      <c r="X48" s="79">
        <f t="shared" si="6"/>
        <v>37998850.170749992</v>
      </c>
      <c r="Y48" s="36">
        <f t="shared" si="7"/>
        <v>14908850385.84</v>
      </c>
      <c r="Z48" s="79">
        <f t="shared" si="8"/>
        <v>6094324545.8980494</v>
      </c>
      <c r="AA48" s="79">
        <f t="shared" si="9"/>
        <v>8814525839.9419518</v>
      </c>
      <c r="AC48" s="73">
        <f t="shared" si="10"/>
        <v>1.9512176513671875E-3</v>
      </c>
    </row>
    <row r="49" spans="1:29" outlineLevel="1" x14ac:dyDescent="0.3">
      <c r="A49" s="83"/>
      <c r="B49" s="25">
        <v>44593</v>
      </c>
      <c r="C49" s="25" t="s">
        <v>103</v>
      </c>
      <c r="D49" s="26" t="s">
        <v>117</v>
      </c>
      <c r="E49" s="25" t="s">
        <v>119</v>
      </c>
      <c r="F49" s="27" t="s">
        <v>85</v>
      </c>
      <c r="G49" s="28">
        <v>44616</v>
      </c>
      <c r="H49" s="28">
        <v>44595</v>
      </c>
      <c r="I49" s="29">
        <v>37052.875</v>
      </c>
      <c r="J49" s="29">
        <v>37117.447</v>
      </c>
      <c r="K49" s="32">
        <v>932.05</v>
      </c>
      <c r="L49" s="32"/>
      <c r="M49" s="3">
        <v>90</v>
      </c>
      <c r="N49" s="32">
        <f t="shared" si="13"/>
        <v>1022.05</v>
      </c>
      <c r="O49" s="32">
        <v>392.35</v>
      </c>
      <c r="P49" s="36">
        <f t="shared" si="14"/>
        <v>299.03199999999998</v>
      </c>
      <c r="Q49" s="36">
        <v>123.97</v>
      </c>
      <c r="R49" s="33">
        <f t="shared" si="2"/>
        <v>-175.06199999999998</v>
      </c>
      <c r="S49" s="33">
        <f t="shared" si="3"/>
        <v>-8713622893.5</v>
      </c>
      <c r="T49" s="33"/>
      <c r="U49" s="27" t="s">
        <v>28</v>
      </c>
      <c r="V49" s="79">
        <f t="shared" si="4"/>
        <v>49774496.427000001</v>
      </c>
      <c r="W49" s="34" t="str">
        <f t="shared" si="5"/>
        <v>DEE4 DOGWOOD</v>
      </c>
      <c r="X49" s="79">
        <f t="shared" si="6"/>
        <v>37935886.706349999</v>
      </c>
      <c r="Y49" s="36">
        <f t="shared" si="7"/>
        <v>14884167215.559999</v>
      </c>
      <c r="Z49" s="79">
        <f t="shared" si="8"/>
        <v>6170544322.0551901</v>
      </c>
      <c r="AA49" s="79">
        <f t="shared" si="9"/>
        <v>8713622893.5048103</v>
      </c>
      <c r="AC49" s="73">
        <f t="shared" si="10"/>
        <v>4.810333251953125E-3</v>
      </c>
    </row>
    <row r="50" spans="1:29" outlineLevel="1" x14ac:dyDescent="0.3">
      <c r="A50" s="83"/>
      <c r="B50" s="25">
        <v>44593</v>
      </c>
      <c r="C50" s="25" t="s">
        <v>23</v>
      </c>
      <c r="D50" s="26" t="s">
        <v>24</v>
      </c>
      <c r="E50" s="25" t="s">
        <v>120</v>
      </c>
      <c r="F50" s="27" t="s">
        <v>121</v>
      </c>
      <c r="G50" s="28">
        <v>44616</v>
      </c>
      <c r="H50" s="28">
        <v>44600</v>
      </c>
      <c r="I50" s="29">
        <v>38839.817000000003</v>
      </c>
      <c r="J50" s="29">
        <v>38773.137000000002</v>
      </c>
      <c r="K50" s="32">
        <v>902.7</v>
      </c>
      <c r="L50" s="32" t="s">
        <v>27</v>
      </c>
      <c r="M50" s="3">
        <v>47.25</v>
      </c>
      <c r="N50" s="32">
        <f t="shared" ref="N50:N68" si="15">MIN(K50,L50)+M50</f>
        <v>949.95</v>
      </c>
      <c r="O50" s="32">
        <v>389.66</v>
      </c>
      <c r="P50" s="32">
        <f t="shared" si="14"/>
        <v>276.03100000000001</v>
      </c>
      <c r="Q50" s="32">
        <v>123.97</v>
      </c>
      <c r="R50" s="33">
        <f t="shared" si="2"/>
        <v>-152.06100000000001</v>
      </c>
      <c r="S50" s="33">
        <f t="shared" si="3"/>
        <v>-7906377742.3599997</v>
      </c>
      <c r="T50" s="33"/>
      <c r="U50" s="27" t="s">
        <v>28</v>
      </c>
      <c r="V50" s="79">
        <f t="shared" si="4"/>
        <v>51994776.717</v>
      </c>
      <c r="W50" s="34" t="str">
        <f t="shared" si="5"/>
        <v>HORIZON THETIS</v>
      </c>
      <c r="X50" s="79">
        <f t="shared" si="6"/>
        <v>36832541.493150003</v>
      </c>
      <c r="Y50" s="36">
        <f t="shared" si="7"/>
        <v>14352170211.969999</v>
      </c>
      <c r="Z50" s="79">
        <f t="shared" si="8"/>
        <v>6445792469.6064901</v>
      </c>
      <c r="AA50" s="79">
        <f t="shared" si="9"/>
        <v>7906377742.3635092</v>
      </c>
      <c r="AC50" s="73">
        <f t="shared" si="10"/>
        <v>3.509521484375E-3</v>
      </c>
    </row>
    <row r="51" spans="1:29" outlineLevel="1" x14ac:dyDescent="0.3">
      <c r="A51" s="83"/>
      <c r="B51" s="25">
        <v>44593</v>
      </c>
      <c r="C51" s="25" t="s">
        <v>23</v>
      </c>
      <c r="D51" s="26" t="s">
        <v>64</v>
      </c>
      <c r="E51" s="25" t="s">
        <v>122</v>
      </c>
      <c r="F51" s="27" t="s">
        <v>93</v>
      </c>
      <c r="G51" s="28">
        <v>44620</v>
      </c>
      <c r="H51" s="28">
        <v>44603</v>
      </c>
      <c r="I51" s="29">
        <v>89840.409</v>
      </c>
      <c r="J51" s="29">
        <v>89600.247000000003</v>
      </c>
      <c r="K51" s="32">
        <v>918.2</v>
      </c>
      <c r="L51" s="32" t="s">
        <v>27</v>
      </c>
      <c r="M51" s="3">
        <v>41.12</v>
      </c>
      <c r="N51" s="32">
        <f t="shared" si="15"/>
        <v>959.32</v>
      </c>
      <c r="O51" s="32">
        <v>389.66</v>
      </c>
      <c r="P51" s="32">
        <f t="shared" si="14"/>
        <v>278.75400000000002</v>
      </c>
      <c r="Q51" s="32">
        <v>123.97</v>
      </c>
      <c r="R51" s="33">
        <f t="shared" si="2"/>
        <v>-154.78400000000002</v>
      </c>
      <c r="S51" s="33">
        <f t="shared" si="3"/>
        <v>-18597906091.040001</v>
      </c>
      <c r="T51" s="33"/>
      <c r="U51" s="27" t="s">
        <v>28</v>
      </c>
      <c r="V51" s="79">
        <f t="shared" si="4"/>
        <v>120153931.227</v>
      </c>
      <c r="W51" s="34" t="str">
        <f t="shared" si="5"/>
        <v>STI PARK</v>
      </c>
      <c r="X51" s="79">
        <f t="shared" si="6"/>
        <v>85955308.952040002</v>
      </c>
      <c r="Y51" s="36">
        <f t="shared" si="7"/>
        <v>33493388945.25</v>
      </c>
      <c r="Z51" s="79">
        <f t="shared" si="8"/>
        <v>14895482854.211189</v>
      </c>
      <c r="AA51" s="79">
        <f t="shared" si="9"/>
        <v>18597906091.038811</v>
      </c>
      <c r="AC51" s="73">
        <f t="shared" si="10"/>
        <v>-1.190185546875E-3</v>
      </c>
    </row>
    <row r="52" spans="1:29" outlineLevel="1" x14ac:dyDescent="0.3">
      <c r="A52" s="83"/>
      <c r="B52" s="25">
        <v>44593</v>
      </c>
      <c r="C52" s="25" t="s">
        <v>23</v>
      </c>
      <c r="D52" s="26" t="s">
        <v>33</v>
      </c>
      <c r="E52" s="25" t="s">
        <v>123</v>
      </c>
      <c r="F52" s="27" t="s">
        <v>124</v>
      </c>
      <c r="G52" s="28">
        <v>44596</v>
      </c>
      <c r="H52" s="28">
        <v>44577</v>
      </c>
      <c r="I52" s="29">
        <v>36952.786</v>
      </c>
      <c r="J52" s="29">
        <v>36978.699999999997</v>
      </c>
      <c r="K52" s="32">
        <v>819.7</v>
      </c>
      <c r="L52" s="32" t="s">
        <v>27</v>
      </c>
      <c r="M52" s="3">
        <v>47.25</v>
      </c>
      <c r="N52" s="32">
        <f t="shared" si="15"/>
        <v>866.95</v>
      </c>
      <c r="O52" s="32">
        <v>389.66</v>
      </c>
      <c r="P52" s="32">
        <f t="shared" si="14"/>
        <v>251.91300000000001</v>
      </c>
      <c r="Q52" s="32">
        <v>123.97</v>
      </c>
      <c r="R52" s="33">
        <f t="shared" si="2"/>
        <v>-127.94300000000001</v>
      </c>
      <c r="S52" s="33">
        <f t="shared" si="3"/>
        <v>-6344493356.71</v>
      </c>
      <c r="T52" s="33"/>
      <c r="U52" s="27" t="s">
        <v>28</v>
      </c>
      <c r="V52" s="79">
        <f t="shared" si="4"/>
        <v>49588436.699999996</v>
      </c>
      <c r="W52" s="34" t="str">
        <f t="shared" si="5"/>
        <v>BW WREN</v>
      </c>
      <c r="X52" s="79">
        <f t="shared" si="6"/>
        <v>32058683.965</v>
      </c>
      <c r="Y52" s="36">
        <f t="shared" si="7"/>
        <v>12491971854.41</v>
      </c>
      <c r="Z52" s="79">
        <f t="shared" si="8"/>
        <v>6147478497.6989994</v>
      </c>
      <c r="AA52" s="79">
        <f t="shared" si="9"/>
        <v>6344493356.7110004</v>
      </c>
      <c r="AC52" s="73">
        <f t="shared" si="10"/>
        <v>1.0004043579101563E-3</v>
      </c>
    </row>
    <row r="53" spans="1:29" ht="14.5" outlineLevel="1" thickBot="1" x14ac:dyDescent="0.35">
      <c r="A53" s="83"/>
      <c r="B53" s="48">
        <v>44593</v>
      </c>
      <c r="C53" s="48" t="s">
        <v>23</v>
      </c>
      <c r="D53" s="49" t="s">
        <v>33</v>
      </c>
      <c r="E53" s="48" t="s">
        <v>125</v>
      </c>
      <c r="F53" s="50" t="s">
        <v>106</v>
      </c>
      <c r="G53" s="51">
        <v>44616</v>
      </c>
      <c r="H53" s="51">
        <v>44594</v>
      </c>
      <c r="I53" s="52">
        <v>61290.031999999999</v>
      </c>
      <c r="J53" s="52">
        <v>60943.98</v>
      </c>
      <c r="K53" s="53">
        <v>869.8</v>
      </c>
      <c r="L53" s="53" t="s">
        <v>27</v>
      </c>
      <c r="M53" s="4">
        <v>47.25</v>
      </c>
      <c r="N53" s="53">
        <f t="shared" si="15"/>
        <v>917.05</v>
      </c>
      <c r="O53" s="53">
        <v>389.66</v>
      </c>
      <c r="P53" s="53">
        <f t="shared" si="14"/>
        <v>266.471</v>
      </c>
      <c r="Q53" s="53">
        <v>123.97</v>
      </c>
      <c r="R53" s="54">
        <f t="shared" si="2"/>
        <v>-142.501</v>
      </c>
      <c r="S53" s="54">
        <f t="shared" si="3"/>
        <v>-11646019224.030001</v>
      </c>
      <c r="T53" s="54"/>
      <c r="U53" s="50" t="s">
        <v>28</v>
      </c>
      <c r="V53" s="79">
        <f t="shared" si="4"/>
        <v>81725877.180000007</v>
      </c>
      <c r="W53" s="55" t="str">
        <f t="shared" si="5"/>
        <v>OKYROE</v>
      </c>
      <c r="X53" s="79">
        <f t="shared" si="6"/>
        <v>55888676.858999997</v>
      </c>
      <c r="Y53" s="88">
        <f t="shared" si="7"/>
        <v>21777576218.029999</v>
      </c>
      <c r="Z53" s="79">
        <f t="shared" si="8"/>
        <v>10131556994.004601</v>
      </c>
      <c r="AA53" s="79">
        <f t="shared" si="9"/>
        <v>11646019224.025398</v>
      </c>
      <c r="AC53" s="73">
        <f t="shared" si="10"/>
        <v>-4.6024322509765625E-3</v>
      </c>
    </row>
    <row r="54" spans="1:29" s="66" customFormat="1" outlineLevel="1" x14ac:dyDescent="0.3">
      <c r="A54" s="76"/>
      <c r="B54" s="15">
        <v>44621</v>
      </c>
      <c r="C54" s="15" t="s">
        <v>43</v>
      </c>
      <c r="D54" s="16" t="s">
        <v>126</v>
      </c>
      <c r="E54" s="15" t="s">
        <v>127</v>
      </c>
      <c r="F54" s="17" t="s">
        <v>128</v>
      </c>
      <c r="G54" s="18">
        <v>44648</v>
      </c>
      <c r="H54" s="18">
        <v>44633</v>
      </c>
      <c r="I54" s="19">
        <v>85535.637000000002</v>
      </c>
      <c r="J54" s="19">
        <v>85045.918000000005</v>
      </c>
      <c r="K54" s="22">
        <v>1020.2</v>
      </c>
      <c r="L54" s="22"/>
      <c r="M54" s="89">
        <v>35</v>
      </c>
      <c r="N54" s="22">
        <f t="shared" si="15"/>
        <v>1055.2</v>
      </c>
      <c r="O54" s="22">
        <v>389.66</v>
      </c>
      <c r="P54" s="22">
        <f t="shared" si="14"/>
        <v>306.61399999999998</v>
      </c>
      <c r="Q54" s="90">
        <v>123.97</v>
      </c>
      <c r="R54" s="23">
        <f t="shared" si="2"/>
        <v>-182.64399999999998</v>
      </c>
      <c r="S54" s="23">
        <f t="shared" si="3"/>
        <v>-20829922833.880001</v>
      </c>
      <c r="T54" s="23"/>
      <c r="U54" s="17" t="s">
        <v>28</v>
      </c>
      <c r="V54" s="77">
        <f t="shared" si="4"/>
        <v>114046576.038</v>
      </c>
      <c r="W54" s="56" t="str">
        <f t="shared" si="5"/>
        <v>DONG-A THETIS</v>
      </c>
      <c r="X54" s="77">
        <f t="shared" si="6"/>
        <v>89740452.673600003</v>
      </c>
      <c r="Y54" s="90">
        <f t="shared" si="7"/>
        <v>34968276865.32</v>
      </c>
      <c r="Z54" s="77">
        <f t="shared" si="8"/>
        <v>14138354031.430861</v>
      </c>
      <c r="AA54" s="77">
        <f t="shared" si="9"/>
        <v>20829922833.889137</v>
      </c>
      <c r="AC54" s="77">
        <f t="shared" si="10"/>
        <v>9.136199951171875E-3</v>
      </c>
    </row>
    <row r="55" spans="1:29" outlineLevel="1" x14ac:dyDescent="0.3">
      <c r="A55" s="78"/>
      <c r="B55" s="25">
        <v>44621</v>
      </c>
      <c r="C55" s="25" t="s">
        <v>43</v>
      </c>
      <c r="D55" s="26" t="s">
        <v>44</v>
      </c>
      <c r="E55" s="25" t="s">
        <v>129</v>
      </c>
      <c r="F55" s="27" t="s">
        <v>130</v>
      </c>
      <c r="G55" s="28">
        <v>44651</v>
      </c>
      <c r="H55" s="28">
        <v>44635</v>
      </c>
      <c r="I55" s="29">
        <v>38990.178999999996</v>
      </c>
      <c r="J55" s="29">
        <v>39023.201000000001</v>
      </c>
      <c r="K55" s="32">
        <v>1007.95</v>
      </c>
      <c r="L55" s="32"/>
      <c r="M55" s="6">
        <v>35</v>
      </c>
      <c r="N55" s="32">
        <f t="shared" si="15"/>
        <v>1042.95</v>
      </c>
      <c r="O55" s="32">
        <v>389.3</v>
      </c>
      <c r="P55" s="32">
        <f t="shared" si="14"/>
        <v>302.774</v>
      </c>
      <c r="Q55" s="36">
        <v>123.97</v>
      </c>
      <c r="R55" s="33">
        <f t="shared" si="2"/>
        <v>-178.804</v>
      </c>
      <c r="S55" s="33">
        <f t="shared" si="3"/>
        <v>-9356833442.7800007</v>
      </c>
      <c r="T55" s="33"/>
      <c r="U55" s="27" t="s">
        <v>28</v>
      </c>
      <c r="V55" s="79">
        <f t="shared" si="4"/>
        <v>52330112.541000001</v>
      </c>
      <c r="W55" s="34" t="str">
        <f t="shared" si="5"/>
        <v>BW HAWK</v>
      </c>
      <c r="X55" s="79">
        <f t="shared" si="6"/>
        <v>40699247.482950002</v>
      </c>
      <c r="Y55" s="36">
        <f t="shared" si="7"/>
        <v>15844197494.49</v>
      </c>
      <c r="Z55" s="79">
        <f t="shared" si="8"/>
        <v>6487364051.7077703</v>
      </c>
      <c r="AA55" s="79">
        <f t="shared" si="9"/>
        <v>9356833442.7822304</v>
      </c>
      <c r="AC55" s="79">
        <f t="shared" si="10"/>
        <v>2.2296905517578125E-3</v>
      </c>
    </row>
    <row r="56" spans="1:29" outlineLevel="1" x14ac:dyDescent="0.3">
      <c r="A56" s="78"/>
      <c r="B56" s="25">
        <v>44621</v>
      </c>
      <c r="C56" s="25" t="s">
        <v>43</v>
      </c>
      <c r="D56" s="26" t="s">
        <v>104</v>
      </c>
      <c r="E56" s="25" t="s">
        <v>131</v>
      </c>
      <c r="F56" s="27" t="s">
        <v>132</v>
      </c>
      <c r="G56" s="28">
        <v>44638</v>
      </c>
      <c r="H56" s="28">
        <v>44622</v>
      </c>
      <c r="I56" s="29">
        <v>38511.747000000003</v>
      </c>
      <c r="J56" s="29">
        <v>38660.345000000001</v>
      </c>
      <c r="K56" s="32">
        <v>1031.05</v>
      </c>
      <c r="L56" s="32"/>
      <c r="M56" s="6">
        <v>35</v>
      </c>
      <c r="N56" s="32">
        <f t="shared" si="15"/>
        <v>1066.05</v>
      </c>
      <c r="O56" s="32">
        <v>389.3</v>
      </c>
      <c r="P56" s="32">
        <f t="shared" si="14"/>
        <v>309.48</v>
      </c>
      <c r="Q56" s="36">
        <v>123.97</v>
      </c>
      <c r="R56" s="33">
        <f t="shared" si="2"/>
        <v>-185.51000000000002</v>
      </c>
      <c r="S56" s="33">
        <f t="shared" si="3"/>
        <v>-9617491885.8700008</v>
      </c>
      <c r="T56" s="33"/>
      <c r="U56" s="27" t="s">
        <v>28</v>
      </c>
      <c r="V56" s="79">
        <f t="shared" si="4"/>
        <v>51843522.645000003</v>
      </c>
      <c r="W56" s="34" t="str">
        <f t="shared" si="5"/>
        <v>BW TIGER</v>
      </c>
      <c r="X56" s="79">
        <f t="shared" si="6"/>
        <v>41213860.787249997</v>
      </c>
      <c r="Y56" s="36">
        <f t="shared" si="7"/>
        <v>16044533388.17</v>
      </c>
      <c r="Z56" s="79">
        <f t="shared" si="8"/>
        <v>6427041502.3006506</v>
      </c>
      <c r="AA56" s="79">
        <f t="shared" si="9"/>
        <v>9617491885.8693504</v>
      </c>
      <c r="AC56" s="79">
        <f t="shared" si="10"/>
        <v>-6.504058837890625E-4</v>
      </c>
    </row>
    <row r="57" spans="1:29" outlineLevel="1" x14ac:dyDescent="0.3">
      <c r="A57" s="78"/>
      <c r="B57" s="25">
        <v>44621</v>
      </c>
      <c r="C57" s="25" t="s">
        <v>43</v>
      </c>
      <c r="D57" s="26" t="s">
        <v>86</v>
      </c>
      <c r="E57" s="25" t="s">
        <v>133</v>
      </c>
      <c r="F57" s="27" t="s">
        <v>134</v>
      </c>
      <c r="G57" s="28">
        <v>44631</v>
      </c>
      <c r="H57" s="28">
        <v>44615</v>
      </c>
      <c r="I57" s="29">
        <v>36640.680999999997</v>
      </c>
      <c r="J57" s="29">
        <v>36600.358999999997</v>
      </c>
      <c r="K57" s="32">
        <v>923.4</v>
      </c>
      <c r="L57" s="32"/>
      <c r="M57" s="6">
        <v>35</v>
      </c>
      <c r="N57" s="32">
        <f t="shared" si="15"/>
        <v>958.4</v>
      </c>
      <c r="O57" s="32">
        <v>389.3</v>
      </c>
      <c r="P57" s="32">
        <f t="shared" si="14"/>
        <v>278.22899999999998</v>
      </c>
      <c r="Q57" s="36">
        <v>123.97</v>
      </c>
      <c r="R57" s="33">
        <f t="shared" si="2"/>
        <v>-154.25899999999999</v>
      </c>
      <c r="S57" s="33">
        <f t="shared" si="3"/>
        <v>-7571198538.6099997</v>
      </c>
      <c r="T57" s="33"/>
      <c r="U57" s="27" t="s">
        <v>72</v>
      </c>
      <c r="V57" s="79">
        <f t="shared" si="4"/>
        <v>49081081.418999992</v>
      </c>
      <c r="W57" s="34" t="str">
        <f t="shared" si="5"/>
        <v>RICH HARVEST</v>
      </c>
      <c r="X57" s="79">
        <f t="shared" si="6"/>
        <v>35077784.065599993</v>
      </c>
      <c r="Y57" s="36">
        <f t="shared" si="7"/>
        <v>13655780202.129999</v>
      </c>
      <c r="Z57" s="79">
        <f t="shared" si="8"/>
        <v>6084581663.5134287</v>
      </c>
      <c r="AA57" s="79">
        <f t="shared" si="9"/>
        <v>7571198538.6165705</v>
      </c>
      <c r="AC57" s="79">
        <f t="shared" si="10"/>
        <v>6.5708160400390625E-3</v>
      </c>
    </row>
    <row r="58" spans="1:29" outlineLevel="1" x14ac:dyDescent="0.3">
      <c r="A58" s="78"/>
      <c r="B58" s="25">
        <v>44621</v>
      </c>
      <c r="C58" s="25" t="s">
        <v>43</v>
      </c>
      <c r="D58" s="26" t="s">
        <v>86</v>
      </c>
      <c r="E58" s="25" t="s">
        <v>135</v>
      </c>
      <c r="F58" s="27" t="s">
        <v>136</v>
      </c>
      <c r="G58" s="28">
        <v>44635</v>
      </c>
      <c r="H58" s="28">
        <v>44615</v>
      </c>
      <c r="I58" s="29">
        <v>60098.87</v>
      </c>
      <c r="J58" s="29">
        <v>59852.144999999997</v>
      </c>
      <c r="K58" s="32">
        <v>923.4</v>
      </c>
      <c r="L58" s="32"/>
      <c r="M58" s="6">
        <v>35</v>
      </c>
      <c r="N58" s="32">
        <f t="shared" si="15"/>
        <v>958.4</v>
      </c>
      <c r="O58" s="32">
        <v>389.3</v>
      </c>
      <c r="P58" s="32">
        <f t="shared" si="14"/>
        <v>278.22899999999998</v>
      </c>
      <c r="Q58" s="36">
        <v>123.97</v>
      </c>
      <c r="R58" s="33">
        <f t="shared" si="2"/>
        <v>-154.25899999999999</v>
      </c>
      <c r="S58" s="33">
        <f t="shared" si="3"/>
        <v>-12381093659.68</v>
      </c>
      <c r="T58" s="33"/>
      <c r="U58" s="27" t="s">
        <v>72</v>
      </c>
      <c r="V58" s="79">
        <f t="shared" si="4"/>
        <v>80261726.444999993</v>
      </c>
      <c r="W58" s="34" t="str">
        <f t="shared" si="5"/>
        <v>JO REDWOOD</v>
      </c>
      <c r="X58" s="79">
        <f t="shared" si="6"/>
        <v>57362295.767999999</v>
      </c>
      <c r="Y58" s="36">
        <f t="shared" si="7"/>
        <v>22331139887.07</v>
      </c>
      <c r="Z58" s="79">
        <f t="shared" si="8"/>
        <v>9950046227.3866482</v>
      </c>
      <c r="AA58" s="79">
        <f t="shared" si="9"/>
        <v>12381093659.683352</v>
      </c>
      <c r="AC58" s="79">
        <f t="shared" si="10"/>
        <v>3.3512115478515625E-3</v>
      </c>
    </row>
    <row r="59" spans="1:29" outlineLevel="1" x14ac:dyDescent="0.3">
      <c r="A59" s="78"/>
      <c r="B59" s="25">
        <v>44621</v>
      </c>
      <c r="C59" s="25" t="s">
        <v>43</v>
      </c>
      <c r="D59" s="26" t="s">
        <v>126</v>
      </c>
      <c r="E59" s="25" t="s">
        <v>31</v>
      </c>
      <c r="F59" s="27" t="s">
        <v>137</v>
      </c>
      <c r="G59" s="28">
        <v>44638</v>
      </c>
      <c r="H59" s="28">
        <v>44625</v>
      </c>
      <c r="I59" s="29">
        <v>37971.680999999997</v>
      </c>
      <c r="J59" s="29">
        <v>37989.35</v>
      </c>
      <c r="K59" s="32">
        <v>1163.3499999999999</v>
      </c>
      <c r="L59" s="32">
        <v>1165.95</v>
      </c>
      <c r="M59" s="6">
        <v>35</v>
      </c>
      <c r="N59" s="32">
        <f t="shared" si="15"/>
        <v>1198.3499999999999</v>
      </c>
      <c r="O59" s="32">
        <v>389.3</v>
      </c>
      <c r="P59" s="32">
        <f t="shared" si="14"/>
        <v>347.88799999999998</v>
      </c>
      <c r="Q59" s="36">
        <v>123.97</v>
      </c>
      <c r="R59" s="33">
        <f t="shared" si="2"/>
        <v>-223.91799999999998</v>
      </c>
      <c r="S59" s="33">
        <f t="shared" si="3"/>
        <v>-11407215525.5</v>
      </c>
      <c r="T59" s="33"/>
      <c r="U59" s="27" t="s">
        <v>28</v>
      </c>
      <c r="V59" s="79">
        <f t="shared" si="4"/>
        <v>50943718.350000001</v>
      </c>
      <c r="W59" s="34" t="str">
        <f t="shared" si="5"/>
        <v>JANINE K</v>
      </c>
      <c r="X59" s="79">
        <f t="shared" si="6"/>
        <v>45524537.572499998</v>
      </c>
      <c r="Y59" s="36">
        <f t="shared" si="7"/>
        <v>17722708289.34</v>
      </c>
      <c r="Z59" s="79">
        <f t="shared" si="8"/>
        <v>6315492763.8494997</v>
      </c>
      <c r="AA59" s="79">
        <f t="shared" si="9"/>
        <v>11407215525.490501</v>
      </c>
      <c r="AC59" s="79">
        <f t="shared" si="10"/>
        <v>-9.49859619140625E-3</v>
      </c>
    </row>
    <row r="60" spans="1:29" outlineLevel="1" x14ac:dyDescent="0.3">
      <c r="A60" s="78"/>
      <c r="B60" s="25">
        <v>44621</v>
      </c>
      <c r="C60" s="25" t="s">
        <v>43</v>
      </c>
      <c r="D60" s="26" t="s">
        <v>47</v>
      </c>
      <c r="E60" s="25" t="s">
        <v>138</v>
      </c>
      <c r="F60" s="27" t="s">
        <v>139</v>
      </c>
      <c r="G60" s="28">
        <v>44650</v>
      </c>
      <c r="H60" s="28">
        <v>44631</v>
      </c>
      <c r="I60" s="29">
        <v>38984.612000000001</v>
      </c>
      <c r="J60" s="29">
        <v>38999.228999999999</v>
      </c>
      <c r="K60" s="32">
        <v>1065.6500000000001</v>
      </c>
      <c r="L60" s="32"/>
      <c r="M60" s="6">
        <v>35</v>
      </c>
      <c r="N60" s="32">
        <f t="shared" si="15"/>
        <v>1100.6500000000001</v>
      </c>
      <c r="O60" s="32">
        <v>389.66</v>
      </c>
      <c r="P60" s="32">
        <f t="shared" si="14"/>
        <v>319.82</v>
      </c>
      <c r="Q60" s="36">
        <v>123.97</v>
      </c>
      <c r="R60" s="33">
        <f t="shared" si="2"/>
        <v>-195.85</v>
      </c>
      <c r="S60" s="33">
        <f t="shared" si="3"/>
        <v>-10242556658.530001</v>
      </c>
      <c r="T60" s="33"/>
      <c r="U60" s="27" t="s">
        <v>28</v>
      </c>
      <c r="V60" s="79">
        <f t="shared" si="4"/>
        <v>52297966.089000002</v>
      </c>
      <c r="W60" s="34" t="str">
        <f t="shared" si="5"/>
        <v>TORM KANSAS</v>
      </c>
      <c r="X60" s="79">
        <f t="shared" si="6"/>
        <v>42924501.398850001</v>
      </c>
      <c r="Y60" s="36">
        <f t="shared" si="7"/>
        <v>16725935514.58</v>
      </c>
      <c r="Z60" s="79">
        <f t="shared" si="8"/>
        <v>6483378856.0533304</v>
      </c>
      <c r="AA60" s="79">
        <f t="shared" si="9"/>
        <v>10242556658.526669</v>
      </c>
      <c r="AC60" s="79">
        <f t="shared" si="10"/>
        <v>-3.3321380615234375E-3</v>
      </c>
    </row>
    <row r="61" spans="1:29" outlineLevel="1" x14ac:dyDescent="0.3">
      <c r="A61" s="78"/>
      <c r="B61" s="25">
        <v>44621</v>
      </c>
      <c r="C61" s="25" t="s">
        <v>43</v>
      </c>
      <c r="D61" s="26" t="s">
        <v>140</v>
      </c>
      <c r="E61" s="25" t="s">
        <v>141</v>
      </c>
      <c r="F61" s="27" t="s">
        <v>142</v>
      </c>
      <c r="G61" s="28">
        <v>44626</v>
      </c>
      <c r="H61" s="28">
        <v>44603</v>
      </c>
      <c r="I61" s="29">
        <v>89994.144</v>
      </c>
      <c r="J61" s="29">
        <v>89859.63</v>
      </c>
      <c r="K61" s="32">
        <v>918.2</v>
      </c>
      <c r="L61" s="32"/>
      <c r="M61" s="6">
        <v>35</v>
      </c>
      <c r="N61" s="32">
        <f t="shared" si="15"/>
        <v>953.2</v>
      </c>
      <c r="O61" s="32">
        <v>389.17</v>
      </c>
      <c r="P61" s="32">
        <f t="shared" si="14"/>
        <v>276.62700000000001</v>
      </c>
      <c r="Q61" s="36">
        <v>123.97</v>
      </c>
      <c r="R61" s="33">
        <f t="shared" si="2"/>
        <v>-152.65700000000001</v>
      </c>
      <c r="S61" s="33">
        <f t="shared" si="3"/>
        <v>-18395437761</v>
      </c>
      <c r="T61" s="33"/>
      <c r="U61" s="27" t="s">
        <v>28</v>
      </c>
      <c r="V61" s="79">
        <f t="shared" si="4"/>
        <v>120501763.83000001</v>
      </c>
      <c r="W61" s="34" t="str">
        <f t="shared" si="5"/>
        <v>FRONT POLLUX</v>
      </c>
      <c r="X61" s="79">
        <f t="shared" si="6"/>
        <v>85654199.316000015</v>
      </c>
      <c r="Y61" s="36">
        <f t="shared" si="7"/>
        <v>33334041423</v>
      </c>
      <c r="Z61" s="79">
        <f t="shared" si="8"/>
        <v>14938603662.005102</v>
      </c>
      <c r="AA61" s="79">
        <f t="shared" si="9"/>
        <v>18395437760.994896</v>
      </c>
      <c r="AC61" s="79">
        <f t="shared" si="10"/>
        <v>-5.10406494140625E-3</v>
      </c>
    </row>
    <row r="62" spans="1:29" outlineLevel="1" x14ac:dyDescent="0.3">
      <c r="A62" s="78"/>
      <c r="B62" s="25">
        <v>44621</v>
      </c>
      <c r="C62" s="25" t="s">
        <v>43</v>
      </c>
      <c r="D62" s="26" t="s">
        <v>140</v>
      </c>
      <c r="E62" s="25" t="s">
        <v>143</v>
      </c>
      <c r="F62" s="27" t="s">
        <v>144</v>
      </c>
      <c r="G62" s="28">
        <v>44649</v>
      </c>
      <c r="H62" s="28">
        <v>44634</v>
      </c>
      <c r="I62" s="29">
        <v>89812.209000000003</v>
      </c>
      <c r="J62" s="29">
        <v>89496.672000000006</v>
      </c>
      <c r="K62" s="32">
        <v>1020.2</v>
      </c>
      <c r="L62" s="32"/>
      <c r="M62" s="6">
        <v>35</v>
      </c>
      <c r="N62" s="32">
        <f t="shared" si="15"/>
        <v>1055.2</v>
      </c>
      <c r="O62" s="32">
        <v>389.17</v>
      </c>
      <c r="P62" s="32">
        <f t="shared" si="14"/>
        <v>306.22800000000001</v>
      </c>
      <c r="Q62" s="36">
        <v>123.97</v>
      </c>
      <c r="R62" s="33">
        <f t="shared" si="2"/>
        <v>-182.25800000000001</v>
      </c>
      <c r="S62" s="33">
        <f t="shared" si="3"/>
        <v>-21873700641.25</v>
      </c>
      <c r="T62" s="33"/>
      <c r="U62" s="27" t="s">
        <v>28</v>
      </c>
      <c r="V62" s="79">
        <f t="shared" si="4"/>
        <v>120015037.15200001</v>
      </c>
      <c r="W62" s="34" t="str">
        <f t="shared" si="5"/>
        <v>POSEIDON BAY</v>
      </c>
      <c r="X62" s="79">
        <f t="shared" si="6"/>
        <v>94436888.294400007</v>
      </c>
      <c r="Y62" s="36">
        <f t="shared" si="7"/>
        <v>36751964796.980003</v>
      </c>
      <c r="Z62" s="79">
        <f t="shared" si="8"/>
        <v>14878264155.73344</v>
      </c>
      <c r="AA62" s="79">
        <f t="shared" si="9"/>
        <v>21873700641.246563</v>
      </c>
      <c r="AC62" s="79">
        <f t="shared" si="10"/>
        <v>-3.437042236328125E-3</v>
      </c>
    </row>
    <row r="63" spans="1:29" outlineLevel="1" x14ac:dyDescent="0.3">
      <c r="A63" s="78"/>
      <c r="B63" s="25">
        <v>44621</v>
      </c>
      <c r="C63" s="25" t="s">
        <v>43</v>
      </c>
      <c r="D63" s="26" t="s">
        <v>52</v>
      </c>
      <c r="E63" s="25" t="s">
        <v>145</v>
      </c>
      <c r="F63" s="27" t="s">
        <v>146</v>
      </c>
      <c r="G63" s="28">
        <v>44635</v>
      </c>
      <c r="H63" s="28">
        <v>44614</v>
      </c>
      <c r="I63" s="29">
        <v>59869.892</v>
      </c>
      <c r="J63" s="29">
        <v>59827.775000000001</v>
      </c>
      <c r="K63" s="32">
        <v>970.15</v>
      </c>
      <c r="L63" s="32"/>
      <c r="M63" s="6">
        <v>35</v>
      </c>
      <c r="N63" s="32">
        <f t="shared" si="15"/>
        <v>1005.15</v>
      </c>
      <c r="O63" s="32">
        <v>389.3</v>
      </c>
      <c r="P63" s="32">
        <f t="shared" si="14"/>
        <v>291.80099999999999</v>
      </c>
      <c r="Q63" s="36">
        <v>123.97</v>
      </c>
      <c r="R63" s="33">
        <f t="shared" si="2"/>
        <v>-167.83099999999999</v>
      </c>
      <c r="S63" s="33">
        <f t="shared" si="3"/>
        <v>-13464921065.379999</v>
      </c>
      <c r="T63" s="33"/>
      <c r="U63" s="27" t="s">
        <v>28</v>
      </c>
      <c r="V63" s="79">
        <f t="shared" si="4"/>
        <v>80229046.275000006</v>
      </c>
      <c r="W63" s="34" t="str">
        <f t="shared" si="5"/>
        <v>NAVE RIGEL</v>
      </c>
      <c r="X63" s="79">
        <f t="shared" si="6"/>
        <v>60135888.041249998</v>
      </c>
      <c r="Y63" s="36">
        <f t="shared" si="7"/>
        <v>23410915932.09</v>
      </c>
      <c r="Z63" s="79">
        <f t="shared" si="8"/>
        <v>9945994866.71175</v>
      </c>
      <c r="AA63" s="79">
        <f t="shared" si="9"/>
        <v>13464921065.37825</v>
      </c>
      <c r="AC63" s="79">
        <f t="shared" si="10"/>
        <v>-1.7490386962890625E-3</v>
      </c>
    </row>
    <row r="64" spans="1:29" outlineLevel="1" x14ac:dyDescent="0.3">
      <c r="A64" s="78"/>
      <c r="B64" s="25">
        <v>44621</v>
      </c>
      <c r="C64" s="25" t="s">
        <v>43</v>
      </c>
      <c r="D64" s="26" t="s">
        <v>52</v>
      </c>
      <c r="E64" s="25" t="s">
        <v>147</v>
      </c>
      <c r="F64" s="27" t="s">
        <v>148</v>
      </c>
      <c r="G64" s="28">
        <v>44640</v>
      </c>
      <c r="H64" s="28">
        <v>44624</v>
      </c>
      <c r="I64" s="29">
        <v>60036.622000000003</v>
      </c>
      <c r="J64" s="29">
        <v>60109.703999999998</v>
      </c>
      <c r="K64" s="32">
        <v>1131.5</v>
      </c>
      <c r="L64" s="32"/>
      <c r="M64" s="6">
        <v>35</v>
      </c>
      <c r="N64" s="32">
        <f t="shared" si="15"/>
        <v>1166.5</v>
      </c>
      <c r="O64" s="32">
        <v>389.3</v>
      </c>
      <c r="P64" s="32">
        <f t="shared" si="14"/>
        <v>338.642</v>
      </c>
      <c r="Q64" s="36">
        <v>123.97</v>
      </c>
      <c r="R64" s="33">
        <f t="shared" si="2"/>
        <v>-214.672</v>
      </c>
      <c r="S64" s="33">
        <f t="shared" si="3"/>
        <v>-17304090175.68</v>
      </c>
      <c r="T64" s="33"/>
      <c r="U64" s="27" t="s">
        <v>28</v>
      </c>
      <c r="V64" s="79">
        <f t="shared" si="4"/>
        <v>80607113.063999996</v>
      </c>
      <c r="W64" s="34" t="str">
        <f t="shared" si="5"/>
        <v>HAFNIA NANJIANG</v>
      </c>
      <c r="X64" s="79">
        <f t="shared" si="6"/>
        <v>70117969.715999991</v>
      </c>
      <c r="Y64" s="36">
        <f t="shared" si="7"/>
        <v>27296953982.220001</v>
      </c>
      <c r="Z64" s="79">
        <f t="shared" si="8"/>
        <v>9992863806.5440788</v>
      </c>
      <c r="AA64" s="79">
        <f t="shared" si="9"/>
        <v>17304090175.675922</v>
      </c>
      <c r="AC64" s="79">
        <f t="shared" si="10"/>
        <v>-4.077911376953125E-3</v>
      </c>
    </row>
    <row r="65" spans="1:29" outlineLevel="1" x14ac:dyDescent="0.3">
      <c r="A65" s="78"/>
      <c r="B65" s="25">
        <v>44621</v>
      </c>
      <c r="C65" s="25" t="s">
        <v>43</v>
      </c>
      <c r="D65" s="26" t="s">
        <v>61</v>
      </c>
      <c r="E65" s="25" t="s">
        <v>149</v>
      </c>
      <c r="F65" s="27" t="s">
        <v>150</v>
      </c>
      <c r="G65" s="28">
        <v>44620</v>
      </c>
      <c r="H65" s="28">
        <v>44607</v>
      </c>
      <c r="I65" s="29">
        <v>60947.758999999998</v>
      </c>
      <c r="J65" s="29">
        <v>60680.788</v>
      </c>
      <c r="K65" s="32">
        <v>949.6</v>
      </c>
      <c r="L65" s="32"/>
      <c r="M65" s="6">
        <v>35</v>
      </c>
      <c r="N65" s="32">
        <f t="shared" si="15"/>
        <v>984.6</v>
      </c>
      <c r="O65" s="32">
        <v>389.17</v>
      </c>
      <c r="P65" s="32">
        <f t="shared" si="14"/>
        <v>285.74</v>
      </c>
      <c r="Q65" s="36">
        <v>123.97</v>
      </c>
      <c r="R65" s="33">
        <f t="shared" si="2"/>
        <v>-161.77000000000001</v>
      </c>
      <c r="S65" s="33">
        <f t="shared" si="3"/>
        <v>-13163699971.25</v>
      </c>
      <c r="T65" s="33"/>
      <c r="U65" s="27" t="s">
        <v>72</v>
      </c>
      <c r="V65" s="79">
        <f t="shared" si="4"/>
        <v>81372936.708000004</v>
      </c>
      <c r="W65" s="34" t="str">
        <f t="shared" si="5"/>
        <v>ALPINE PENELOPE</v>
      </c>
      <c r="X65" s="79">
        <f t="shared" si="6"/>
        <v>59746303.864799999</v>
      </c>
      <c r="Y65" s="36">
        <f t="shared" si="7"/>
        <v>23251502934.939999</v>
      </c>
      <c r="Z65" s="79">
        <f t="shared" si="8"/>
        <v>10087802963.69076</v>
      </c>
      <c r="AA65" s="79">
        <f t="shared" si="9"/>
        <v>13163699971.249239</v>
      </c>
      <c r="AC65" s="79">
        <f t="shared" si="10"/>
        <v>-7.610321044921875E-4</v>
      </c>
    </row>
    <row r="66" spans="1:29" outlineLevel="1" x14ac:dyDescent="0.3">
      <c r="A66" s="78"/>
      <c r="B66" s="25">
        <v>44621</v>
      </c>
      <c r="C66" s="25" t="s">
        <v>43</v>
      </c>
      <c r="D66" s="26" t="s">
        <v>61</v>
      </c>
      <c r="E66" s="25" t="s">
        <v>151</v>
      </c>
      <c r="F66" s="27" t="s">
        <v>142</v>
      </c>
      <c r="G66" s="28">
        <v>44625.413194444445</v>
      </c>
      <c r="H66" s="28">
        <v>44607</v>
      </c>
      <c r="I66" s="29">
        <v>59991.205999999998</v>
      </c>
      <c r="J66" s="29">
        <v>59666.173999999999</v>
      </c>
      <c r="K66" s="32">
        <v>916.3</v>
      </c>
      <c r="L66" s="32"/>
      <c r="M66" s="6">
        <v>35</v>
      </c>
      <c r="N66" s="32">
        <f t="shared" si="15"/>
        <v>951.3</v>
      </c>
      <c r="O66" s="32">
        <v>389.3</v>
      </c>
      <c r="P66" s="32">
        <f t="shared" si="14"/>
        <v>276.16800000000001</v>
      </c>
      <c r="Q66" s="36">
        <v>123.97</v>
      </c>
      <c r="R66" s="33">
        <f t="shared" si="2"/>
        <v>-152.19800000000001</v>
      </c>
      <c r="S66" s="33">
        <f t="shared" si="3"/>
        <v>-12177718021.959999</v>
      </c>
      <c r="T66" s="33"/>
      <c r="U66" s="27" t="s">
        <v>28</v>
      </c>
      <c r="V66" s="79">
        <f t="shared" si="4"/>
        <v>80012339.333999991</v>
      </c>
      <c r="W66" s="34" t="str">
        <f t="shared" si="5"/>
        <v>FLAGSHIP IVY</v>
      </c>
      <c r="X66" s="79">
        <f t="shared" si="6"/>
        <v>56760431.326199993</v>
      </c>
      <c r="Y66" s="36">
        <f t="shared" si="7"/>
        <v>22096847729.189999</v>
      </c>
      <c r="Z66" s="79">
        <f t="shared" si="8"/>
        <v>9919129707.2359791</v>
      </c>
      <c r="AA66" s="79">
        <f t="shared" si="9"/>
        <v>12177718021.95402</v>
      </c>
      <c r="AC66" s="79">
        <f t="shared" si="10"/>
        <v>-5.9795379638671875E-3</v>
      </c>
    </row>
    <row r="67" spans="1:29" outlineLevel="1" x14ac:dyDescent="0.3">
      <c r="A67" s="78"/>
      <c r="B67" s="25">
        <v>44621</v>
      </c>
      <c r="C67" s="25" t="s">
        <v>43</v>
      </c>
      <c r="D67" s="26" t="s">
        <v>61</v>
      </c>
      <c r="E67" s="25" t="s">
        <v>152</v>
      </c>
      <c r="F67" s="27" t="s">
        <v>153</v>
      </c>
      <c r="G67" s="28">
        <v>44646</v>
      </c>
      <c r="H67" s="28">
        <v>44625</v>
      </c>
      <c r="I67" s="29">
        <v>91506.244999999995</v>
      </c>
      <c r="J67" s="29">
        <v>91473.872000000003</v>
      </c>
      <c r="K67" s="32">
        <v>1163.3499999999999</v>
      </c>
      <c r="L67" s="32"/>
      <c r="M67" s="6">
        <v>35</v>
      </c>
      <c r="N67" s="32">
        <f t="shared" si="15"/>
        <v>1198.3499999999999</v>
      </c>
      <c r="O67" s="32">
        <v>389.3</v>
      </c>
      <c r="P67" s="32">
        <f t="shared" si="14"/>
        <v>347.88799999999998</v>
      </c>
      <c r="Q67" s="36">
        <v>123.97</v>
      </c>
      <c r="R67" s="33">
        <f t="shared" si="2"/>
        <v>-223.91799999999998</v>
      </c>
      <c r="S67" s="33">
        <f t="shared" si="3"/>
        <v>-27467228916.939999</v>
      </c>
      <c r="T67" s="33"/>
      <c r="U67" s="27" t="s">
        <v>28</v>
      </c>
      <c r="V67" s="79">
        <f t="shared" si="4"/>
        <v>122666462.352</v>
      </c>
      <c r="W67" s="34" t="str">
        <f t="shared" si="5"/>
        <v>SPARTO</v>
      </c>
      <c r="X67" s="79">
        <f t="shared" si="6"/>
        <v>109617714.5112</v>
      </c>
      <c r="Y67" s="36">
        <f t="shared" si="7"/>
        <v>42674190254.709999</v>
      </c>
      <c r="Z67" s="79">
        <f t="shared" si="8"/>
        <v>15206961337.777439</v>
      </c>
      <c r="AA67" s="79">
        <f t="shared" si="9"/>
        <v>27467228916.93256</v>
      </c>
      <c r="AC67" s="79">
        <f t="shared" si="10"/>
        <v>-7.43865966796875E-3</v>
      </c>
    </row>
    <row r="68" spans="1:29" outlineLevel="1" x14ac:dyDescent="0.3">
      <c r="A68" s="78"/>
      <c r="B68" s="25">
        <v>44621</v>
      </c>
      <c r="C68" s="25" t="s">
        <v>43</v>
      </c>
      <c r="D68" s="26" t="s">
        <v>79</v>
      </c>
      <c r="E68" s="25" t="s">
        <v>154</v>
      </c>
      <c r="F68" s="27" t="s">
        <v>155</v>
      </c>
      <c r="G68" s="28">
        <v>44642</v>
      </c>
      <c r="H68" s="28">
        <v>44624</v>
      </c>
      <c r="I68" s="29">
        <v>60011.788</v>
      </c>
      <c r="J68" s="29">
        <v>59779.495999999999</v>
      </c>
      <c r="K68" s="32">
        <v>1163.3499999999999</v>
      </c>
      <c r="L68" s="32" t="s">
        <v>27</v>
      </c>
      <c r="M68" s="6">
        <v>35</v>
      </c>
      <c r="N68" s="32">
        <f t="shared" si="15"/>
        <v>1198.3499999999999</v>
      </c>
      <c r="O68" s="32">
        <v>389.66</v>
      </c>
      <c r="P68" s="32">
        <f t="shared" si="14"/>
        <v>348.21</v>
      </c>
      <c r="Q68" s="36">
        <v>123.97</v>
      </c>
      <c r="R68" s="33">
        <f t="shared" si="2"/>
        <v>-224.23999999999998</v>
      </c>
      <c r="S68" s="33">
        <f t="shared" si="3"/>
        <v>-17976043559.459999</v>
      </c>
      <c r="T68" s="33"/>
      <c r="U68" s="27" t="s">
        <v>28</v>
      </c>
      <c r="V68" s="79">
        <f t="shared" si="4"/>
        <v>80164304.135999992</v>
      </c>
      <c r="W68" s="34" t="str">
        <f t="shared" si="5"/>
        <v>RIVER SHINER</v>
      </c>
      <c r="X68" s="79">
        <f t="shared" si="6"/>
        <v>71636759.031599998</v>
      </c>
      <c r="Y68" s="36">
        <f t="shared" si="7"/>
        <v>27914012343.200001</v>
      </c>
      <c r="Z68" s="79">
        <f t="shared" si="8"/>
        <v>9937968783.7399197</v>
      </c>
      <c r="AA68" s="79">
        <f t="shared" si="9"/>
        <v>17976043559.460083</v>
      </c>
      <c r="AC68" s="79">
        <f t="shared" si="10"/>
        <v>8.392333984375E-5</v>
      </c>
    </row>
    <row r="69" spans="1:29" outlineLevel="1" x14ac:dyDescent="0.3">
      <c r="A69" s="78"/>
      <c r="B69" s="25">
        <v>44621</v>
      </c>
      <c r="C69" s="25" t="s">
        <v>103</v>
      </c>
      <c r="D69" s="26" t="s">
        <v>156</v>
      </c>
      <c r="E69" s="25" t="s">
        <v>157</v>
      </c>
      <c r="F69" s="27" t="s">
        <v>158</v>
      </c>
      <c r="G69" s="28">
        <v>44623</v>
      </c>
      <c r="H69" s="28">
        <v>44603</v>
      </c>
      <c r="I69" s="29">
        <v>60364.995000000003</v>
      </c>
      <c r="J69" s="29">
        <v>60120.751000000004</v>
      </c>
      <c r="K69" s="32">
        <v>918.2</v>
      </c>
      <c r="L69" s="32"/>
      <c r="M69" s="3">
        <v>90</v>
      </c>
      <c r="N69" s="32">
        <f t="shared" ref="N69:N76" si="16">MAX(K69,L69)+M69</f>
        <v>1008.2</v>
      </c>
      <c r="O69" s="32">
        <v>392.35</v>
      </c>
      <c r="P69" s="36">
        <f t="shared" si="14"/>
        <v>294.97899999999998</v>
      </c>
      <c r="Q69" s="36">
        <v>123.97</v>
      </c>
      <c r="R69" s="33">
        <f t="shared" si="2"/>
        <v>-171.00899999999999</v>
      </c>
      <c r="S69" s="33">
        <f t="shared" si="3"/>
        <v>-13787075129.9</v>
      </c>
      <c r="T69" s="33"/>
      <c r="U69" s="27" t="s">
        <v>28</v>
      </c>
      <c r="V69" s="79">
        <f t="shared" si="4"/>
        <v>80621927.091000006</v>
      </c>
      <c r="W69" s="34" t="str">
        <f t="shared" si="5"/>
        <v>LORELEI</v>
      </c>
      <c r="X69" s="79">
        <f t="shared" si="6"/>
        <v>60613741.158200003</v>
      </c>
      <c r="Y69" s="36">
        <f t="shared" si="7"/>
        <v>23781775431.380001</v>
      </c>
      <c r="Z69" s="79">
        <f t="shared" si="8"/>
        <v>9994700301.4712715</v>
      </c>
      <c r="AA69" s="79">
        <f t="shared" si="9"/>
        <v>13787075129.90873</v>
      </c>
      <c r="AC69" s="79">
        <f t="shared" si="10"/>
        <v>8.7299346923828125E-3</v>
      </c>
    </row>
    <row r="70" spans="1:29" outlineLevel="1" x14ac:dyDescent="0.3">
      <c r="A70" s="78"/>
      <c r="B70" s="25">
        <v>44621</v>
      </c>
      <c r="C70" s="25" t="s">
        <v>103</v>
      </c>
      <c r="D70" s="26" t="s">
        <v>156</v>
      </c>
      <c r="E70" s="25" t="s">
        <v>159</v>
      </c>
      <c r="F70" s="27" t="s">
        <v>142</v>
      </c>
      <c r="G70" s="28">
        <v>44624</v>
      </c>
      <c r="H70" s="28">
        <v>44607</v>
      </c>
      <c r="I70" s="29">
        <v>59748.404999999999</v>
      </c>
      <c r="J70" s="29">
        <v>59625.872000000003</v>
      </c>
      <c r="K70" s="32">
        <v>916.3</v>
      </c>
      <c r="L70" s="32"/>
      <c r="M70" s="3">
        <v>90</v>
      </c>
      <c r="N70" s="32">
        <f t="shared" si="16"/>
        <v>1006.3</v>
      </c>
      <c r="O70" s="32">
        <v>392.35</v>
      </c>
      <c r="P70" s="36">
        <f t="shared" si="14"/>
        <v>294.423</v>
      </c>
      <c r="Q70" s="36">
        <v>123.97</v>
      </c>
      <c r="R70" s="33">
        <f t="shared" si="2"/>
        <v>-170.453</v>
      </c>
      <c r="S70" s="33">
        <f t="shared" si="3"/>
        <v>-13629131147.18</v>
      </c>
      <c r="T70" s="33"/>
      <c r="U70" s="27" t="s">
        <v>28</v>
      </c>
      <c r="V70" s="79">
        <f t="shared" si="4"/>
        <v>79958294.351999998</v>
      </c>
      <c r="W70" s="34" t="str">
        <f t="shared" si="5"/>
        <v>JO PROVEL</v>
      </c>
      <c r="X70" s="79">
        <f t="shared" si="6"/>
        <v>60001514.993600003</v>
      </c>
      <c r="Y70" s="36">
        <f t="shared" si="7"/>
        <v>23541560898</v>
      </c>
      <c r="Z70" s="79">
        <f t="shared" si="8"/>
        <v>9912429750.81744</v>
      </c>
      <c r="AA70" s="79">
        <f t="shared" si="9"/>
        <v>13629131147.18256</v>
      </c>
      <c r="AC70" s="79">
        <f t="shared" si="10"/>
        <v>2.559661865234375E-3</v>
      </c>
    </row>
    <row r="71" spans="1:29" outlineLevel="1" x14ac:dyDescent="0.3">
      <c r="A71" s="78"/>
      <c r="B71" s="25">
        <v>44621</v>
      </c>
      <c r="C71" s="25" t="s">
        <v>103</v>
      </c>
      <c r="D71" s="26" t="s">
        <v>156</v>
      </c>
      <c r="E71" s="57" t="s">
        <v>160</v>
      </c>
      <c r="F71" s="27" t="s">
        <v>142</v>
      </c>
      <c r="G71" s="28">
        <v>44625</v>
      </c>
      <c r="H71" s="28">
        <v>44611</v>
      </c>
      <c r="I71" s="29">
        <v>58780.652999999998</v>
      </c>
      <c r="J71" s="29">
        <v>58714.476999999999</v>
      </c>
      <c r="K71" s="32">
        <v>904.9</v>
      </c>
      <c r="L71" s="32"/>
      <c r="M71" s="3">
        <v>97</v>
      </c>
      <c r="N71" s="32">
        <f t="shared" si="16"/>
        <v>1001.9</v>
      </c>
      <c r="O71" s="32">
        <v>394.8</v>
      </c>
      <c r="P71" s="36">
        <f t="shared" si="14"/>
        <v>294.96699999999998</v>
      </c>
      <c r="Q71" s="36">
        <v>123.97</v>
      </c>
      <c r="R71" s="33">
        <f t="shared" si="2"/>
        <v>-170.99699999999999</v>
      </c>
      <c r="S71" s="33">
        <f t="shared" si="3"/>
        <v>-13463639227.01</v>
      </c>
      <c r="T71" s="33"/>
      <c r="U71" s="27" t="s">
        <v>28</v>
      </c>
      <c r="V71" s="79">
        <f t="shared" si="4"/>
        <v>78736113.657000005</v>
      </c>
      <c r="W71" s="34" t="str">
        <f t="shared" si="5"/>
        <v>BW ZAMBESI</v>
      </c>
      <c r="X71" s="79">
        <f t="shared" si="6"/>
        <v>58826034.506299995</v>
      </c>
      <c r="Y71" s="36">
        <f t="shared" si="7"/>
        <v>23224555237.060001</v>
      </c>
      <c r="Z71" s="79">
        <f t="shared" si="8"/>
        <v>9760916010.0582905</v>
      </c>
      <c r="AA71" s="79">
        <f t="shared" si="9"/>
        <v>13463639227.001711</v>
      </c>
      <c r="AC71" s="79">
        <f t="shared" si="10"/>
        <v>-8.289337158203125E-3</v>
      </c>
    </row>
    <row r="72" spans="1:29" outlineLevel="1" x14ac:dyDescent="0.3">
      <c r="A72" s="78"/>
      <c r="B72" s="25">
        <v>44621</v>
      </c>
      <c r="C72" s="25" t="s">
        <v>103</v>
      </c>
      <c r="D72" s="26" t="s">
        <v>161</v>
      </c>
      <c r="E72" s="25" t="s">
        <v>162</v>
      </c>
      <c r="F72" s="27" t="s">
        <v>142</v>
      </c>
      <c r="G72" s="28">
        <v>44625</v>
      </c>
      <c r="H72" s="28">
        <v>44603</v>
      </c>
      <c r="I72" s="29">
        <v>36995.394999999997</v>
      </c>
      <c r="J72" s="29">
        <v>36927.425999999999</v>
      </c>
      <c r="K72" s="32">
        <v>918.2</v>
      </c>
      <c r="L72" s="32"/>
      <c r="M72" s="3">
        <v>97</v>
      </c>
      <c r="N72" s="32">
        <f t="shared" si="16"/>
        <v>1015.2</v>
      </c>
      <c r="O72" s="32">
        <v>394.8</v>
      </c>
      <c r="P72" s="36">
        <f t="shared" si="14"/>
        <v>298.88200000000001</v>
      </c>
      <c r="Q72" s="36">
        <v>123.97</v>
      </c>
      <c r="R72" s="33">
        <f t="shared" ref="R72:R135" si="17">Q72-P72</f>
        <v>-174.91200000000001</v>
      </c>
      <c r="S72" s="33">
        <f t="shared" ref="S72:S135" si="18">IFERROR(ROUND((Q72-P72)*J72*1341,2),0)</f>
        <v>-8661585964.8600006</v>
      </c>
      <c r="T72" s="33"/>
      <c r="U72" s="27" t="s">
        <v>28</v>
      </c>
      <c r="V72" s="79">
        <f t="shared" ref="V72:V135" si="19">J72*1341</f>
        <v>49519678.266000003</v>
      </c>
      <c r="W72" s="34" t="str">
        <f t="shared" ref="W72:W135" si="20">E72</f>
        <v>NORTHERN LIGHT</v>
      </c>
      <c r="X72" s="79">
        <f t="shared" ref="X72:X135" si="21">J72*N72</f>
        <v>37488722.875200003</v>
      </c>
      <c r="Y72" s="36">
        <f t="shared" ref="Y72:Y135" si="22">IFERROR(ROUND((P72)*J72*1341,2),0)</f>
        <v>14800540479.5</v>
      </c>
      <c r="Z72" s="79">
        <f t="shared" ref="Z72:Z135" si="23">V72*Q72</f>
        <v>6138954514.6360207</v>
      </c>
      <c r="AA72" s="79">
        <f t="shared" ref="AA72:AA135" si="24">Y72-Z72</f>
        <v>8661585964.8639793</v>
      </c>
      <c r="AC72" s="79">
        <f t="shared" si="10"/>
        <v>3.978729248046875E-3</v>
      </c>
    </row>
    <row r="73" spans="1:29" outlineLevel="1" x14ac:dyDescent="0.3">
      <c r="A73" s="78"/>
      <c r="B73" s="25">
        <v>44621</v>
      </c>
      <c r="C73" s="25" t="s">
        <v>103</v>
      </c>
      <c r="D73" s="26" t="s">
        <v>33</v>
      </c>
      <c r="E73" s="25" t="s">
        <v>163</v>
      </c>
      <c r="F73" s="27" t="s">
        <v>164</v>
      </c>
      <c r="G73" s="28">
        <v>44623</v>
      </c>
      <c r="H73" s="28">
        <v>44607</v>
      </c>
      <c r="I73" s="29">
        <v>29560.656999999999</v>
      </c>
      <c r="J73" s="29">
        <v>29591.666000000001</v>
      </c>
      <c r="K73" s="32">
        <v>916.3</v>
      </c>
      <c r="L73" s="32" t="s">
        <v>27</v>
      </c>
      <c r="M73" s="3">
        <v>56.02</v>
      </c>
      <c r="N73" s="32">
        <f t="shared" si="16"/>
        <v>972.31999999999994</v>
      </c>
      <c r="O73" s="32">
        <v>401.3</v>
      </c>
      <c r="P73" s="36">
        <f t="shared" si="14"/>
        <v>290.971</v>
      </c>
      <c r="Q73" s="36">
        <v>123.97</v>
      </c>
      <c r="R73" s="33">
        <f t="shared" si="17"/>
        <v>-167.001</v>
      </c>
      <c r="S73" s="33">
        <f t="shared" si="18"/>
        <v>-6627004508.1300001</v>
      </c>
      <c r="T73" s="33"/>
      <c r="U73" s="27" t="s">
        <v>28</v>
      </c>
      <c r="V73" s="79">
        <f t="shared" si="19"/>
        <v>39682424.105999999</v>
      </c>
      <c r="W73" s="34" t="str">
        <f t="shared" si="20"/>
        <v>NORIENT SATURN</v>
      </c>
      <c r="X73" s="79">
        <f t="shared" si="21"/>
        <v>28772568.685119998</v>
      </c>
      <c r="Y73" s="36">
        <f t="shared" si="22"/>
        <v>11546434624.549999</v>
      </c>
      <c r="Z73" s="79">
        <f t="shared" si="23"/>
        <v>4919430116.4208202</v>
      </c>
      <c r="AA73" s="79">
        <f t="shared" si="24"/>
        <v>6627004508.129179</v>
      </c>
      <c r="AC73" s="79">
        <f t="shared" si="10"/>
        <v>-8.2111358642578125E-4</v>
      </c>
    </row>
    <row r="74" spans="1:29" outlineLevel="1" x14ac:dyDescent="0.3">
      <c r="A74" s="78"/>
      <c r="B74" s="25">
        <v>44621</v>
      </c>
      <c r="C74" s="25" t="s">
        <v>103</v>
      </c>
      <c r="D74" s="26" t="s">
        <v>33</v>
      </c>
      <c r="E74" s="25" t="s">
        <v>165</v>
      </c>
      <c r="F74" s="27" t="s">
        <v>166</v>
      </c>
      <c r="G74" s="28">
        <v>44634</v>
      </c>
      <c r="H74" s="28">
        <v>44612</v>
      </c>
      <c r="I74" s="29">
        <v>28934.802</v>
      </c>
      <c r="J74" s="29">
        <v>28936.436000000002</v>
      </c>
      <c r="K74" s="32">
        <v>904.9</v>
      </c>
      <c r="L74" s="32" t="s">
        <v>27</v>
      </c>
      <c r="M74" s="3">
        <v>56.02</v>
      </c>
      <c r="N74" s="32">
        <f t="shared" si="16"/>
        <v>960.92</v>
      </c>
      <c r="O74" s="32">
        <v>401.3</v>
      </c>
      <c r="P74" s="36">
        <f t="shared" si="14"/>
        <v>287.55900000000003</v>
      </c>
      <c r="Q74" s="36">
        <v>123.97</v>
      </c>
      <c r="R74" s="33">
        <f t="shared" si="17"/>
        <v>-163.58900000000003</v>
      </c>
      <c r="S74" s="33">
        <f t="shared" si="18"/>
        <v>-6347868405.2299995</v>
      </c>
      <c r="T74" s="33"/>
      <c r="U74" s="27" t="s">
        <v>28</v>
      </c>
      <c r="V74" s="79">
        <f t="shared" si="19"/>
        <v>38803760.675999999</v>
      </c>
      <c r="W74" s="34" t="str">
        <f t="shared" si="20"/>
        <v>ADVANTAGE POINT</v>
      </c>
      <c r="X74" s="79">
        <f t="shared" si="21"/>
        <v>27805600.081119999</v>
      </c>
      <c r="Y74" s="36">
        <f t="shared" si="22"/>
        <v>11158370616.23</v>
      </c>
      <c r="Z74" s="79">
        <f t="shared" si="23"/>
        <v>4810502211.0037203</v>
      </c>
      <c r="AA74" s="79">
        <f t="shared" si="24"/>
        <v>6347868405.2262793</v>
      </c>
      <c r="AC74" s="79">
        <f t="shared" ref="AC74:AC91" si="25">AA74+S74</f>
        <v>-3.7202835083007813E-3</v>
      </c>
    </row>
    <row r="75" spans="1:29" outlineLevel="1" x14ac:dyDescent="0.3">
      <c r="A75" s="78"/>
      <c r="B75" s="25">
        <v>44621</v>
      </c>
      <c r="C75" s="25" t="s">
        <v>103</v>
      </c>
      <c r="D75" s="26" t="s">
        <v>33</v>
      </c>
      <c r="E75" s="57" t="s">
        <v>167</v>
      </c>
      <c r="F75" s="27" t="s">
        <v>153</v>
      </c>
      <c r="G75" s="28">
        <v>44646</v>
      </c>
      <c r="H75" s="28">
        <v>44629</v>
      </c>
      <c r="I75" s="29">
        <v>89999.758000000002</v>
      </c>
      <c r="J75" s="29">
        <v>89801.012000000002</v>
      </c>
      <c r="K75" s="32">
        <v>1157.5999999999999</v>
      </c>
      <c r="L75" s="32" t="s">
        <v>27</v>
      </c>
      <c r="M75" s="3">
        <v>56.02</v>
      </c>
      <c r="N75" s="32">
        <f t="shared" si="16"/>
        <v>1213.6199999999999</v>
      </c>
      <c r="O75" s="32">
        <v>394.8</v>
      </c>
      <c r="P75" s="36">
        <f t="shared" si="14"/>
        <v>357.298</v>
      </c>
      <c r="Q75" s="36">
        <v>123.97</v>
      </c>
      <c r="R75" s="33">
        <f t="shared" si="17"/>
        <v>-233.328</v>
      </c>
      <c r="S75" s="33">
        <f t="shared" si="18"/>
        <v>-28098094397.959999</v>
      </c>
      <c r="T75" s="33"/>
      <c r="U75" s="27" t="s">
        <v>28</v>
      </c>
      <c r="V75" s="79">
        <f t="shared" si="19"/>
        <v>120423157.09200001</v>
      </c>
      <c r="W75" s="34" t="str">
        <f t="shared" si="20"/>
        <v>BW LARISSA</v>
      </c>
      <c r="X75" s="79">
        <f t="shared" si="21"/>
        <v>108984304.18344</v>
      </c>
      <c r="Y75" s="36">
        <f t="shared" si="22"/>
        <v>43026953182.660004</v>
      </c>
      <c r="Z75" s="79">
        <f t="shared" si="23"/>
        <v>14928858784.69524</v>
      </c>
      <c r="AA75" s="79">
        <f t="shared" si="24"/>
        <v>28098094397.964764</v>
      </c>
      <c r="AC75" s="79">
        <f t="shared" si="25"/>
        <v>4.764556884765625E-3</v>
      </c>
    </row>
    <row r="76" spans="1:29" outlineLevel="1" x14ac:dyDescent="0.3">
      <c r="A76" s="78"/>
      <c r="B76" s="25">
        <v>44621</v>
      </c>
      <c r="C76" s="25" t="s">
        <v>103</v>
      </c>
      <c r="D76" s="26" t="s">
        <v>36</v>
      </c>
      <c r="E76" s="25" t="s">
        <v>168</v>
      </c>
      <c r="F76" s="27" t="s">
        <v>96</v>
      </c>
      <c r="G76" s="28">
        <v>44621</v>
      </c>
      <c r="H76" s="28">
        <v>44605</v>
      </c>
      <c r="I76" s="29">
        <v>38822.885999999999</v>
      </c>
      <c r="J76" s="29">
        <v>38893.404000000002</v>
      </c>
      <c r="K76" s="32">
        <v>921.15</v>
      </c>
      <c r="L76" s="32"/>
      <c r="M76" s="3">
        <v>97</v>
      </c>
      <c r="N76" s="32">
        <f t="shared" si="16"/>
        <v>1018.15</v>
      </c>
      <c r="O76" s="32">
        <v>394.8</v>
      </c>
      <c r="P76" s="36">
        <f t="shared" si="14"/>
        <v>299.75099999999998</v>
      </c>
      <c r="Q76" s="36">
        <v>123.97</v>
      </c>
      <c r="R76" s="33">
        <f t="shared" si="17"/>
        <v>-175.78099999999998</v>
      </c>
      <c r="S76" s="33">
        <f t="shared" si="18"/>
        <v>-9168043462.4699993</v>
      </c>
      <c r="T76" s="33"/>
      <c r="U76" s="27" t="s">
        <v>28</v>
      </c>
      <c r="V76" s="79">
        <f t="shared" si="19"/>
        <v>52156054.764000006</v>
      </c>
      <c r="W76" s="34" t="str">
        <f t="shared" si="20"/>
        <v>HELLAS AVATAR</v>
      </c>
      <c r="X76" s="79">
        <f t="shared" si="21"/>
        <v>39599319.282600001</v>
      </c>
      <c r="Y76" s="36">
        <f t="shared" si="22"/>
        <v>15633829571.559999</v>
      </c>
      <c r="Z76" s="79">
        <f t="shared" si="23"/>
        <v>6465786109.0930805</v>
      </c>
      <c r="AA76" s="79">
        <f t="shared" si="24"/>
        <v>9168043462.4669189</v>
      </c>
      <c r="AC76" s="79">
        <f t="shared" si="25"/>
        <v>-3.0803680419921875E-3</v>
      </c>
    </row>
    <row r="77" spans="1:29" outlineLevel="1" x14ac:dyDescent="0.3">
      <c r="A77" s="78"/>
      <c r="B77" s="25">
        <v>44621</v>
      </c>
      <c r="C77" s="25" t="s">
        <v>23</v>
      </c>
      <c r="D77" s="26" t="s">
        <v>24</v>
      </c>
      <c r="E77" s="25" t="s">
        <v>169</v>
      </c>
      <c r="F77" s="27" t="s">
        <v>170</v>
      </c>
      <c r="G77" s="28">
        <v>44641</v>
      </c>
      <c r="H77" s="28">
        <v>44626</v>
      </c>
      <c r="I77" s="29">
        <v>38997.625</v>
      </c>
      <c r="J77" s="29">
        <v>39027.226999999999</v>
      </c>
      <c r="K77" s="32">
        <v>1163.3499999999999</v>
      </c>
      <c r="L77" s="32" t="s">
        <v>27</v>
      </c>
      <c r="M77" s="3">
        <v>41.12</v>
      </c>
      <c r="N77" s="32">
        <f t="shared" ref="N77:N107" si="26">MIN(K77,L77)+M77</f>
        <v>1204.4699999999998</v>
      </c>
      <c r="O77" s="32">
        <v>392.35</v>
      </c>
      <c r="P77" s="32">
        <f t="shared" si="14"/>
        <v>352.404</v>
      </c>
      <c r="Q77" s="32">
        <v>123.97</v>
      </c>
      <c r="R77" s="33">
        <f t="shared" si="17"/>
        <v>-228.434</v>
      </c>
      <c r="S77" s="33">
        <f t="shared" si="18"/>
        <v>-11955210212.75</v>
      </c>
      <c r="T77" s="33"/>
      <c r="U77" s="27"/>
      <c r="V77" s="79">
        <f t="shared" si="19"/>
        <v>52335511.406999998</v>
      </c>
      <c r="W77" s="34" t="str">
        <f t="shared" si="20"/>
        <v>CELSIUS RANDERS</v>
      </c>
      <c r="X77" s="79">
        <f t="shared" si="21"/>
        <v>47007124.104689993</v>
      </c>
      <c r="Y77" s="36">
        <f t="shared" si="22"/>
        <v>18443243561.869999</v>
      </c>
      <c r="Z77" s="79">
        <f t="shared" si="23"/>
        <v>6488033349.1257896</v>
      </c>
      <c r="AA77" s="79">
        <f t="shared" si="24"/>
        <v>11955210212.744209</v>
      </c>
      <c r="AC77" s="79">
        <f t="shared" si="25"/>
        <v>-5.79071044921875E-3</v>
      </c>
    </row>
    <row r="78" spans="1:29" outlineLevel="1" x14ac:dyDescent="0.3">
      <c r="A78" s="78"/>
      <c r="B78" s="25">
        <v>44621</v>
      </c>
      <c r="C78" s="25" t="s">
        <v>23</v>
      </c>
      <c r="D78" s="26" t="s">
        <v>24</v>
      </c>
      <c r="E78" s="25" t="s">
        <v>171</v>
      </c>
      <c r="F78" s="27" t="s">
        <v>128</v>
      </c>
      <c r="G78" s="28">
        <v>44647</v>
      </c>
      <c r="H78" s="28">
        <v>44629</v>
      </c>
      <c r="I78" s="29">
        <v>38947.201000000001</v>
      </c>
      <c r="J78" s="29">
        <v>38911.226999999999</v>
      </c>
      <c r="K78" s="32">
        <v>1157.5999999999999</v>
      </c>
      <c r="L78" s="32" t="s">
        <v>27</v>
      </c>
      <c r="M78" s="3">
        <v>41.12</v>
      </c>
      <c r="N78" s="32">
        <f t="shared" si="26"/>
        <v>1198.7199999999998</v>
      </c>
      <c r="O78" s="32">
        <v>389.66</v>
      </c>
      <c r="P78" s="32">
        <f t="shared" si="14"/>
        <v>348.31700000000001</v>
      </c>
      <c r="Q78" s="32">
        <v>123.97</v>
      </c>
      <c r="R78" s="33">
        <f t="shared" si="17"/>
        <v>-224.34700000000001</v>
      </c>
      <c r="S78" s="33">
        <f t="shared" si="18"/>
        <v>-11706416455.690001</v>
      </c>
      <c r="T78" s="33"/>
      <c r="U78" s="27"/>
      <c r="V78" s="79">
        <f t="shared" si="19"/>
        <v>52179955.406999998</v>
      </c>
      <c r="W78" s="34" t="str">
        <f t="shared" si="20"/>
        <v>SILVER ELEANO</v>
      </c>
      <c r="X78" s="79">
        <f t="shared" si="21"/>
        <v>46643666.029439993</v>
      </c>
      <c r="Y78" s="36">
        <f t="shared" si="22"/>
        <v>18175165527.5</v>
      </c>
      <c r="Z78" s="79">
        <f t="shared" si="23"/>
        <v>6468749071.8057899</v>
      </c>
      <c r="AA78" s="79">
        <f t="shared" si="24"/>
        <v>11706416455.69421</v>
      </c>
      <c r="AC78" s="79">
        <f t="shared" si="25"/>
        <v>4.2095184326171875E-3</v>
      </c>
    </row>
    <row r="79" spans="1:29" outlineLevel="1" x14ac:dyDescent="0.3">
      <c r="A79" s="78"/>
      <c r="B79" s="25">
        <v>44621</v>
      </c>
      <c r="C79" s="25" t="s">
        <v>23</v>
      </c>
      <c r="D79" s="26" t="s">
        <v>24</v>
      </c>
      <c r="E79" s="25" t="s">
        <v>172</v>
      </c>
      <c r="F79" s="27" t="s">
        <v>173</v>
      </c>
      <c r="G79" s="28">
        <v>44647</v>
      </c>
      <c r="H79" s="28">
        <v>44631</v>
      </c>
      <c r="I79" s="29">
        <v>59920.661999999997</v>
      </c>
      <c r="J79" s="29">
        <v>59745.447</v>
      </c>
      <c r="K79" s="32">
        <v>1065.6500000000001</v>
      </c>
      <c r="L79" s="32" t="s">
        <v>27</v>
      </c>
      <c r="M79" s="3">
        <v>41.12</v>
      </c>
      <c r="N79" s="32">
        <f t="shared" si="26"/>
        <v>1106.77</v>
      </c>
      <c r="O79" s="32">
        <v>392.35</v>
      </c>
      <c r="P79" s="32">
        <f t="shared" si="14"/>
        <v>323.81900000000002</v>
      </c>
      <c r="Q79" s="32">
        <v>123.97</v>
      </c>
      <c r="R79" s="33">
        <f t="shared" si="17"/>
        <v>-199.84900000000002</v>
      </c>
      <c r="S79" s="33">
        <f t="shared" si="18"/>
        <v>-16011630970.09</v>
      </c>
      <c r="T79" s="33"/>
      <c r="U79" s="27"/>
      <c r="V79" s="79">
        <f t="shared" si="19"/>
        <v>80118644.427000001</v>
      </c>
      <c r="W79" s="34" t="str">
        <f t="shared" si="20"/>
        <v>SAND SHINER</v>
      </c>
      <c r="X79" s="79">
        <f t="shared" si="21"/>
        <v>66124468.376189999</v>
      </c>
      <c r="Y79" s="36">
        <f t="shared" si="22"/>
        <v>25943939319.709999</v>
      </c>
      <c r="Z79" s="79">
        <f t="shared" si="23"/>
        <v>9932308349.6151905</v>
      </c>
      <c r="AA79" s="79">
        <f t="shared" si="24"/>
        <v>16011630970.094809</v>
      </c>
      <c r="AC79" s="79">
        <f t="shared" si="25"/>
        <v>4.8084259033203125E-3</v>
      </c>
    </row>
    <row r="80" spans="1:29" outlineLevel="1" x14ac:dyDescent="0.3">
      <c r="A80" s="78"/>
      <c r="B80" s="25">
        <v>44621</v>
      </c>
      <c r="C80" s="25" t="s">
        <v>23</v>
      </c>
      <c r="D80" s="26" t="s">
        <v>64</v>
      </c>
      <c r="E80" s="25" t="s">
        <v>174</v>
      </c>
      <c r="F80" s="27" t="s">
        <v>146</v>
      </c>
      <c r="G80" s="28">
        <v>44635</v>
      </c>
      <c r="H80" s="28">
        <v>44620</v>
      </c>
      <c r="I80" s="29">
        <v>89994.087</v>
      </c>
      <c r="J80" s="29">
        <v>89744.686000000002</v>
      </c>
      <c r="K80" s="32">
        <v>970.15</v>
      </c>
      <c r="L80" s="32" t="s">
        <v>27</v>
      </c>
      <c r="M80" s="3">
        <v>35</v>
      </c>
      <c r="N80" s="32">
        <f t="shared" si="26"/>
        <v>1005.15</v>
      </c>
      <c r="O80" s="32">
        <v>389.3</v>
      </c>
      <c r="P80" s="32">
        <f t="shared" si="14"/>
        <v>291.80099999999999</v>
      </c>
      <c r="Q80" s="32">
        <v>123.97</v>
      </c>
      <c r="R80" s="33">
        <f t="shared" si="17"/>
        <v>-167.83099999999999</v>
      </c>
      <c r="S80" s="33">
        <f t="shared" si="18"/>
        <v>-20198062071.119999</v>
      </c>
      <c r="T80" s="33"/>
      <c r="U80" s="27"/>
      <c r="V80" s="79">
        <f t="shared" si="19"/>
        <v>120347623.926</v>
      </c>
      <c r="W80" s="34" t="str">
        <f t="shared" si="20"/>
        <v>TORM HELENE</v>
      </c>
      <c r="X80" s="79">
        <f t="shared" si="21"/>
        <v>90206871.1329</v>
      </c>
      <c r="Y80" s="36">
        <f t="shared" si="22"/>
        <v>35117557009.230003</v>
      </c>
      <c r="Z80" s="79">
        <f t="shared" si="23"/>
        <v>14919494938.10622</v>
      </c>
      <c r="AA80" s="79">
        <f t="shared" si="24"/>
        <v>20198062071.123783</v>
      </c>
      <c r="AC80" s="79">
        <f t="shared" si="25"/>
        <v>3.7841796875E-3</v>
      </c>
    </row>
    <row r="81" spans="1:29" outlineLevel="1" x14ac:dyDescent="0.3">
      <c r="A81" s="78"/>
      <c r="B81" s="25">
        <v>44621</v>
      </c>
      <c r="C81" s="25" t="s">
        <v>23</v>
      </c>
      <c r="D81" s="26" t="s">
        <v>33</v>
      </c>
      <c r="E81" s="25" t="s">
        <v>175</v>
      </c>
      <c r="F81" s="27" t="s">
        <v>176</v>
      </c>
      <c r="G81" s="28">
        <v>44645</v>
      </c>
      <c r="H81" s="28">
        <v>44651</v>
      </c>
      <c r="I81" s="29">
        <v>90963.671000000002</v>
      </c>
      <c r="J81" s="29">
        <v>90584.274000000005</v>
      </c>
      <c r="K81" s="32">
        <v>1079.95</v>
      </c>
      <c r="L81" s="32" t="s">
        <v>27</v>
      </c>
      <c r="M81" s="3">
        <v>41.12</v>
      </c>
      <c r="N81" s="32">
        <f t="shared" si="26"/>
        <v>1121.07</v>
      </c>
      <c r="O81" s="32">
        <v>392.35</v>
      </c>
      <c r="P81" s="32">
        <f t="shared" si="14"/>
        <v>328.00299999999999</v>
      </c>
      <c r="Q81" s="32">
        <v>123.97</v>
      </c>
      <c r="R81" s="33">
        <f t="shared" si="17"/>
        <v>-204.03299999999999</v>
      </c>
      <c r="S81" s="33">
        <f t="shared" si="18"/>
        <v>-24784604958.41</v>
      </c>
      <c r="T81" s="33"/>
      <c r="U81" s="27"/>
      <c r="V81" s="79">
        <f t="shared" si="19"/>
        <v>121473511.434</v>
      </c>
      <c r="W81" s="34" t="str">
        <f t="shared" si="20"/>
        <v>IASONAS</v>
      </c>
      <c r="X81" s="79">
        <f t="shared" si="21"/>
        <v>101551312.05317999</v>
      </c>
      <c r="Y81" s="36">
        <f t="shared" si="22"/>
        <v>39843676170.889999</v>
      </c>
      <c r="Z81" s="79">
        <f t="shared" si="23"/>
        <v>15059071212.47298</v>
      </c>
      <c r="AA81" s="79">
        <f t="shared" si="24"/>
        <v>24784604958.417019</v>
      </c>
      <c r="AC81" s="79">
        <f t="shared" si="25"/>
        <v>7.01904296875E-3</v>
      </c>
    </row>
    <row r="82" spans="1:29" outlineLevel="1" x14ac:dyDescent="0.3">
      <c r="A82" s="78"/>
      <c r="B82" s="25">
        <v>44621</v>
      </c>
      <c r="C82" s="25" t="s">
        <v>23</v>
      </c>
      <c r="D82" s="26" t="s">
        <v>36</v>
      </c>
      <c r="E82" s="25" t="s">
        <v>177</v>
      </c>
      <c r="F82" s="27" t="s">
        <v>96</v>
      </c>
      <c r="G82" s="28">
        <v>44622</v>
      </c>
      <c r="H82" s="28">
        <v>44602</v>
      </c>
      <c r="I82" s="29">
        <v>90060.226999999999</v>
      </c>
      <c r="J82" s="29">
        <v>89701.43</v>
      </c>
      <c r="K82" s="32">
        <v>913.65</v>
      </c>
      <c r="L82" s="32" t="s">
        <v>27</v>
      </c>
      <c r="M82" s="3">
        <v>47.25</v>
      </c>
      <c r="N82" s="32">
        <f t="shared" si="26"/>
        <v>960.9</v>
      </c>
      <c r="O82" s="32">
        <v>392.35</v>
      </c>
      <c r="P82" s="32">
        <f t="shared" si="14"/>
        <v>281.14</v>
      </c>
      <c r="Q82" s="32">
        <v>123.97</v>
      </c>
      <c r="R82" s="33">
        <f t="shared" si="17"/>
        <v>-157.16999999999999</v>
      </c>
      <c r="S82" s="33">
        <f t="shared" si="18"/>
        <v>-18905919202.91</v>
      </c>
      <c r="T82" s="33"/>
      <c r="U82" s="27"/>
      <c r="V82" s="79">
        <f t="shared" si="19"/>
        <v>120289617.63</v>
      </c>
      <c r="W82" s="34" t="str">
        <f t="shared" si="20"/>
        <v>FEZZAN</v>
      </c>
      <c r="X82" s="79">
        <f t="shared" si="21"/>
        <v>86194104.086999997</v>
      </c>
      <c r="Y82" s="36">
        <f t="shared" si="22"/>
        <v>33818223100.5</v>
      </c>
      <c r="Z82" s="79">
        <f t="shared" si="23"/>
        <v>14912303897.591099</v>
      </c>
      <c r="AA82" s="79">
        <f t="shared" si="24"/>
        <v>18905919202.908901</v>
      </c>
      <c r="AC82" s="79">
        <f t="shared" si="25"/>
        <v>-1.0986328125E-3</v>
      </c>
    </row>
    <row r="83" spans="1:29" outlineLevel="1" x14ac:dyDescent="0.3">
      <c r="A83" s="78"/>
      <c r="B83" s="25">
        <v>44621</v>
      </c>
      <c r="C83" s="25" t="s">
        <v>23</v>
      </c>
      <c r="D83" s="26" t="s">
        <v>36</v>
      </c>
      <c r="E83" s="25" t="s">
        <v>178</v>
      </c>
      <c r="F83" s="27" t="s">
        <v>155</v>
      </c>
      <c r="G83" s="28">
        <v>44640</v>
      </c>
      <c r="H83" s="28">
        <v>44625</v>
      </c>
      <c r="I83" s="29">
        <v>60974.277999999998</v>
      </c>
      <c r="J83" s="29">
        <v>60838.898000000001</v>
      </c>
      <c r="K83" s="32">
        <v>1163.3499999999999</v>
      </c>
      <c r="L83" s="32" t="s">
        <v>27</v>
      </c>
      <c r="M83" s="3">
        <v>35</v>
      </c>
      <c r="N83" s="32">
        <f t="shared" si="26"/>
        <v>1198.3499999999999</v>
      </c>
      <c r="O83" s="32">
        <v>389.3</v>
      </c>
      <c r="P83" s="32">
        <f t="shared" si="14"/>
        <v>347.88799999999998</v>
      </c>
      <c r="Q83" s="32">
        <v>123.97</v>
      </c>
      <c r="R83" s="33">
        <f t="shared" si="17"/>
        <v>-223.91799999999998</v>
      </c>
      <c r="S83" s="33">
        <f t="shared" si="18"/>
        <v>-18268341569.93</v>
      </c>
      <c r="T83" s="33"/>
      <c r="U83" s="27"/>
      <c r="V83" s="79">
        <f t="shared" si="19"/>
        <v>81584962.217999995</v>
      </c>
      <c r="W83" s="34" t="str">
        <f t="shared" si="20"/>
        <v>TWO MILLION WAYS</v>
      </c>
      <c r="X83" s="79">
        <f t="shared" si="21"/>
        <v>72906293.418300003</v>
      </c>
      <c r="Y83" s="36">
        <f t="shared" si="22"/>
        <v>28382429336.099998</v>
      </c>
      <c r="Z83" s="79">
        <f t="shared" si="23"/>
        <v>10114087766.165459</v>
      </c>
      <c r="AA83" s="79">
        <f t="shared" si="24"/>
        <v>18268341569.93454</v>
      </c>
      <c r="AC83" s="79">
        <f t="shared" si="25"/>
        <v>4.53948974609375E-3</v>
      </c>
    </row>
    <row r="84" spans="1:29" outlineLevel="1" x14ac:dyDescent="0.3">
      <c r="A84" s="78"/>
      <c r="B84" s="25">
        <v>44621</v>
      </c>
      <c r="C84" s="25" t="s">
        <v>23</v>
      </c>
      <c r="D84" s="26" t="s">
        <v>36</v>
      </c>
      <c r="E84" s="25" t="s">
        <v>179</v>
      </c>
      <c r="F84" s="27" t="s">
        <v>128</v>
      </c>
      <c r="G84" s="28">
        <v>44648</v>
      </c>
      <c r="H84" s="28">
        <v>44630</v>
      </c>
      <c r="I84" s="29">
        <v>60692.572</v>
      </c>
      <c r="J84" s="29">
        <v>60645.654000000002</v>
      </c>
      <c r="K84" s="32">
        <v>1121.7</v>
      </c>
      <c r="L84" s="32" t="s">
        <v>27</v>
      </c>
      <c r="M84" s="3">
        <v>41.12</v>
      </c>
      <c r="N84" s="32">
        <f t="shared" si="26"/>
        <v>1162.82</v>
      </c>
      <c r="O84" s="32">
        <v>392.35</v>
      </c>
      <c r="P84" s="32">
        <f t="shared" si="14"/>
        <v>340.21800000000002</v>
      </c>
      <c r="Q84" s="32">
        <v>123.97</v>
      </c>
      <c r="R84" s="33">
        <f t="shared" si="17"/>
        <v>-216.24800000000002</v>
      </c>
      <c r="S84" s="33">
        <f t="shared" si="18"/>
        <v>-17586546358.880001</v>
      </c>
      <c r="T84" s="33"/>
      <c r="U84" s="27"/>
      <c r="V84" s="79">
        <f t="shared" si="19"/>
        <v>81325822.013999999</v>
      </c>
      <c r="W84" s="34" t="str">
        <f t="shared" si="20"/>
        <v>CAPE TEES</v>
      </c>
      <c r="X84" s="79">
        <f t="shared" si="21"/>
        <v>70519979.384279996</v>
      </c>
      <c r="Y84" s="36">
        <f t="shared" si="22"/>
        <v>27668508513.959999</v>
      </c>
      <c r="Z84" s="79">
        <f t="shared" si="23"/>
        <v>10081962155.075581</v>
      </c>
      <c r="AA84" s="79">
        <f t="shared" si="24"/>
        <v>17586546358.884418</v>
      </c>
      <c r="AC84" s="79">
        <f t="shared" si="25"/>
        <v>4.41741943359375E-3</v>
      </c>
    </row>
    <row r="85" spans="1:29" outlineLevel="1" x14ac:dyDescent="0.3">
      <c r="A85" s="78"/>
      <c r="B85" s="25">
        <v>44621</v>
      </c>
      <c r="C85" s="25" t="s">
        <v>23</v>
      </c>
      <c r="D85" s="26" t="s">
        <v>36</v>
      </c>
      <c r="E85" s="25" t="s">
        <v>180</v>
      </c>
      <c r="F85" s="27" t="s">
        <v>130</v>
      </c>
      <c r="G85" s="28">
        <v>44649</v>
      </c>
      <c r="H85" s="28">
        <v>44635</v>
      </c>
      <c r="I85" s="29">
        <v>37985.366000000002</v>
      </c>
      <c r="J85" s="29">
        <v>37970.406999999999</v>
      </c>
      <c r="K85" s="32">
        <v>1007.95</v>
      </c>
      <c r="L85" s="32" t="s">
        <v>27</v>
      </c>
      <c r="M85" s="3">
        <v>41.12</v>
      </c>
      <c r="N85" s="32">
        <f t="shared" si="26"/>
        <v>1049.07</v>
      </c>
      <c r="O85" s="32">
        <v>392.35</v>
      </c>
      <c r="P85" s="32">
        <f t="shared" si="14"/>
        <v>306.93700000000001</v>
      </c>
      <c r="Q85" s="32">
        <v>123.97</v>
      </c>
      <c r="R85" s="33">
        <f t="shared" si="17"/>
        <v>-182.96700000000001</v>
      </c>
      <c r="S85" s="33">
        <f t="shared" si="18"/>
        <v>-9316371484.6000004</v>
      </c>
      <c r="T85" s="33"/>
      <c r="U85" s="27"/>
      <c r="V85" s="79">
        <f t="shared" si="19"/>
        <v>50918315.787</v>
      </c>
      <c r="W85" s="34" t="str">
        <f t="shared" si="20"/>
        <v>HIGH TRADER</v>
      </c>
      <c r="X85" s="79">
        <f t="shared" si="21"/>
        <v>39833614.871489994</v>
      </c>
      <c r="Y85" s="36">
        <f t="shared" si="22"/>
        <v>15628715092.709999</v>
      </c>
      <c r="Z85" s="79">
        <f t="shared" si="23"/>
        <v>6312343608.1143904</v>
      </c>
      <c r="AA85" s="79">
        <f t="shared" si="24"/>
        <v>9316371484.5956078</v>
      </c>
      <c r="AC85" s="79">
        <f t="shared" si="25"/>
        <v>-4.3926239013671875E-3</v>
      </c>
    </row>
    <row r="86" spans="1:29" s="82" customFormat="1" ht="14.5" outlineLevel="1" thickBot="1" x14ac:dyDescent="0.35">
      <c r="A86" s="81"/>
      <c r="B86" s="37">
        <v>44621</v>
      </c>
      <c r="C86" s="37" t="s">
        <v>23</v>
      </c>
      <c r="D86" s="58" t="s">
        <v>181</v>
      </c>
      <c r="E86" s="37" t="s">
        <v>182</v>
      </c>
      <c r="F86" s="59" t="s">
        <v>139</v>
      </c>
      <c r="G86" s="38">
        <v>44650</v>
      </c>
      <c r="H86" s="38">
        <v>44623</v>
      </c>
      <c r="I86" s="60">
        <v>94209.18</v>
      </c>
      <c r="J86" s="60">
        <v>93802.563999999998</v>
      </c>
      <c r="K86" s="39">
        <v>1081.05</v>
      </c>
      <c r="L86" s="39" t="s">
        <v>27</v>
      </c>
      <c r="M86" s="5">
        <v>41.12</v>
      </c>
      <c r="N86" s="39">
        <f t="shared" si="26"/>
        <v>1122.1699999999998</v>
      </c>
      <c r="O86" s="39">
        <v>392.35</v>
      </c>
      <c r="P86" s="39">
        <f t="shared" si="14"/>
        <v>328.32499999999999</v>
      </c>
      <c r="Q86" s="39">
        <v>123.97</v>
      </c>
      <c r="R86" s="61">
        <f t="shared" si="17"/>
        <v>-204.35499999999999</v>
      </c>
      <c r="S86" s="61">
        <f t="shared" si="18"/>
        <v>-25705659797.700001</v>
      </c>
      <c r="T86" s="61"/>
      <c r="U86" s="59"/>
      <c r="V86" s="40">
        <f t="shared" si="19"/>
        <v>125789238.324</v>
      </c>
      <c r="W86" s="41" t="str">
        <f t="shared" si="20"/>
        <v>BLUE INTEGRITY</v>
      </c>
      <c r="X86" s="40">
        <f t="shared" si="21"/>
        <v>105262423.24387999</v>
      </c>
      <c r="Y86" s="40">
        <f t="shared" si="22"/>
        <v>41299751672.730003</v>
      </c>
      <c r="Z86" s="40">
        <f t="shared" si="23"/>
        <v>15594091875.026279</v>
      </c>
      <c r="AA86" s="40">
        <f t="shared" si="24"/>
        <v>25705659797.703724</v>
      </c>
      <c r="AB86" s="62">
        <f>S86+AA86</f>
        <v>3.72314453125E-3</v>
      </c>
    </row>
    <row r="87" spans="1:29" s="73" customFormat="1" outlineLevel="1" x14ac:dyDescent="0.3">
      <c r="A87" s="83"/>
      <c r="B87" s="42">
        <v>44652</v>
      </c>
      <c r="C87" s="42" t="s">
        <v>43</v>
      </c>
      <c r="D87" s="84" t="s">
        <v>126</v>
      </c>
      <c r="E87" s="42" t="s">
        <v>183</v>
      </c>
      <c r="F87" s="85" t="s">
        <v>184</v>
      </c>
      <c r="G87" s="43">
        <v>44657.388888888891</v>
      </c>
      <c r="H87" s="43">
        <v>44642</v>
      </c>
      <c r="I87" s="86">
        <v>87021.04</v>
      </c>
      <c r="J87" s="86">
        <v>86773.775999999998</v>
      </c>
      <c r="K87" s="44">
        <v>1097.4000000000001</v>
      </c>
      <c r="L87" s="44" t="s">
        <v>27</v>
      </c>
      <c r="M87" s="91">
        <v>35</v>
      </c>
      <c r="N87" s="44">
        <f t="shared" si="26"/>
        <v>1132.4000000000001</v>
      </c>
      <c r="O87" s="44">
        <v>389</v>
      </c>
      <c r="P87" s="44">
        <f t="shared" si="14"/>
        <v>328.48899999999998</v>
      </c>
      <c r="Q87" s="46">
        <v>123.97</v>
      </c>
      <c r="R87" s="87">
        <f t="shared" si="17"/>
        <v>-204.51899999999998</v>
      </c>
      <c r="S87" s="87">
        <f t="shared" si="18"/>
        <v>-23798573983.509998</v>
      </c>
      <c r="T87" s="87"/>
      <c r="U87" s="85" t="s">
        <v>28</v>
      </c>
      <c r="V87" s="46">
        <f t="shared" si="19"/>
        <v>116363633.616</v>
      </c>
      <c r="W87" s="47" t="str">
        <f t="shared" si="20"/>
        <v>TORM KRISTINA</v>
      </c>
      <c r="X87" s="46">
        <f t="shared" si="21"/>
        <v>98262623.942400008</v>
      </c>
      <c r="Y87" s="46">
        <f t="shared" si="22"/>
        <v>38224173642.889999</v>
      </c>
      <c r="Z87" s="46">
        <f t="shared" si="23"/>
        <v>14425599659.375519</v>
      </c>
      <c r="AA87" s="46">
        <f t="shared" si="24"/>
        <v>23798573983.514481</v>
      </c>
      <c r="AB87" s="63">
        <f t="shared" ref="AB87:AB113" si="27">S87+AA87</f>
        <v>4.482269287109375E-3</v>
      </c>
    </row>
    <row r="88" spans="1:29" s="73" customFormat="1" outlineLevel="1" x14ac:dyDescent="0.3">
      <c r="A88" s="83"/>
      <c r="B88" s="25">
        <v>44652</v>
      </c>
      <c r="C88" s="25" t="s">
        <v>43</v>
      </c>
      <c r="D88" s="26" t="s">
        <v>126</v>
      </c>
      <c r="E88" s="25" t="s">
        <v>185</v>
      </c>
      <c r="F88" s="27" t="s">
        <v>186</v>
      </c>
      <c r="G88" s="28">
        <v>44667.34375</v>
      </c>
      <c r="H88" s="28">
        <v>44651</v>
      </c>
      <c r="I88" s="29">
        <v>60885.94</v>
      </c>
      <c r="J88" s="29">
        <v>60791.622000000003</v>
      </c>
      <c r="K88" s="32">
        <v>1079.95</v>
      </c>
      <c r="L88" s="32" t="s">
        <v>27</v>
      </c>
      <c r="M88" s="6">
        <v>35</v>
      </c>
      <c r="N88" s="32">
        <f t="shared" si="26"/>
        <v>1114.95</v>
      </c>
      <c r="O88" s="32">
        <v>389.66</v>
      </c>
      <c r="P88" s="32">
        <f t="shared" si="14"/>
        <v>323.976</v>
      </c>
      <c r="Q88" s="36">
        <v>123.97</v>
      </c>
      <c r="R88" s="33">
        <f t="shared" si="17"/>
        <v>-200.006</v>
      </c>
      <c r="S88" s="33">
        <f t="shared" si="18"/>
        <v>-16304802149.790001</v>
      </c>
      <c r="T88" s="33"/>
      <c r="U88" s="27" t="s">
        <v>28</v>
      </c>
      <c r="V88" s="36">
        <f t="shared" si="19"/>
        <v>81521565.101999998</v>
      </c>
      <c r="W88" s="34" t="str">
        <f t="shared" si="20"/>
        <v>HAFNIA  GUANGZHOU</v>
      </c>
      <c r="X88" s="36">
        <f t="shared" si="21"/>
        <v>67779618.948899999</v>
      </c>
      <c r="Y88" s="36">
        <f t="shared" si="22"/>
        <v>26411030575.490002</v>
      </c>
      <c r="Z88" s="36">
        <f t="shared" si="23"/>
        <v>10106228425.694941</v>
      </c>
      <c r="AA88" s="36">
        <f t="shared" si="24"/>
        <v>16304802149.795061</v>
      </c>
      <c r="AB88" s="63">
        <f t="shared" si="27"/>
        <v>5.0601959228515625E-3</v>
      </c>
    </row>
    <row r="89" spans="1:29" s="73" customFormat="1" outlineLevel="1" x14ac:dyDescent="0.3">
      <c r="A89" s="83"/>
      <c r="B89" s="25">
        <v>44652</v>
      </c>
      <c r="C89" s="25" t="s">
        <v>43</v>
      </c>
      <c r="D89" s="26" t="s">
        <v>126</v>
      </c>
      <c r="E89" s="25" t="s">
        <v>187</v>
      </c>
      <c r="F89" s="27" t="s">
        <v>188</v>
      </c>
      <c r="G89" s="28">
        <v>44668.520833333336</v>
      </c>
      <c r="H89" s="28">
        <v>44651</v>
      </c>
      <c r="I89" s="29">
        <v>37035.008999999998</v>
      </c>
      <c r="J89" s="29">
        <v>37023.474000000002</v>
      </c>
      <c r="K89" s="32">
        <v>1079.95</v>
      </c>
      <c r="L89" s="32" t="s">
        <v>27</v>
      </c>
      <c r="M89" s="6">
        <v>35</v>
      </c>
      <c r="N89" s="32">
        <f t="shared" si="26"/>
        <v>1114.95</v>
      </c>
      <c r="O89" s="32">
        <v>389.66</v>
      </c>
      <c r="P89" s="32">
        <f t="shared" si="14"/>
        <v>323.976</v>
      </c>
      <c r="Q89" s="36">
        <v>123.97</v>
      </c>
      <c r="R89" s="33">
        <f t="shared" si="17"/>
        <v>-200.006</v>
      </c>
      <c r="S89" s="33">
        <f t="shared" si="18"/>
        <v>-9929993617.6700001</v>
      </c>
      <c r="T89" s="33"/>
      <c r="U89" s="27" t="s">
        <v>28</v>
      </c>
      <c r="V89" s="36">
        <f t="shared" si="19"/>
        <v>49648478.634000003</v>
      </c>
      <c r="W89" s="34" t="str">
        <f t="shared" si="20"/>
        <v>NAVE DORADO</v>
      </c>
      <c r="X89" s="36">
        <f t="shared" si="21"/>
        <v>41279322.336300001</v>
      </c>
      <c r="Y89" s="36">
        <f t="shared" si="22"/>
        <v>16084915513.93</v>
      </c>
      <c r="Z89" s="36">
        <f t="shared" si="23"/>
        <v>6154921896.2569799</v>
      </c>
      <c r="AA89" s="36">
        <f t="shared" si="24"/>
        <v>9929993617.6730194</v>
      </c>
      <c r="AB89" s="63">
        <f t="shared" si="27"/>
        <v>3.0193328857421875E-3</v>
      </c>
    </row>
    <row r="90" spans="1:29" s="73" customFormat="1" outlineLevel="1" x14ac:dyDescent="0.3">
      <c r="A90" s="83"/>
      <c r="B90" s="25">
        <v>44652</v>
      </c>
      <c r="C90" s="25" t="s">
        <v>43</v>
      </c>
      <c r="D90" s="26" t="s">
        <v>44</v>
      </c>
      <c r="E90" s="25" t="s">
        <v>189</v>
      </c>
      <c r="F90" s="27" t="s">
        <v>190</v>
      </c>
      <c r="G90" s="28">
        <v>44665.590277777781</v>
      </c>
      <c r="H90" s="28">
        <v>44649</v>
      </c>
      <c r="I90" s="29">
        <v>89879.948999999993</v>
      </c>
      <c r="J90" s="29">
        <v>89832.308000000005</v>
      </c>
      <c r="K90" s="32">
        <v>1100.8499999999999</v>
      </c>
      <c r="L90" s="32" t="s">
        <v>27</v>
      </c>
      <c r="M90" s="6">
        <v>35</v>
      </c>
      <c r="N90" s="32">
        <f t="shared" si="26"/>
        <v>1135.8499999999999</v>
      </c>
      <c r="O90" s="32">
        <v>389.3</v>
      </c>
      <c r="P90" s="32">
        <f t="shared" si="14"/>
        <v>329.74400000000003</v>
      </c>
      <c r="Q90" s="36">
        <v>123.97</v>
      </c>
      <c r="R90" s="33">
        <f t="shared" si="17"/>
        <v>-205.77400000000003</v>
      </c>
      <c r="S90" s="33">
        <f t="shared" si="18"/>
        <v>-24788590637.509998</v>
      </c>
      <c r="T90" s="33"/>
      <c r="U90" s="27" t="s">
        <v>72</v>
      </c>
      <c r="V90" s="36">
        <f t="shared" si="19"/>
        <v>120465125.02800001</v>
      </c>
      <c r="W90" s="34" t="str">
        <f t="shared" si="20"/>
        <v>BURRI</v>
      </c>
      <c r="X90" s="36">
        <f t="shared" si="21"/>
        <v>102036027.04179999</v>
      </c>
      <c r="Y90" s="36">
        <f t="shared" si="22"/>
        <v>39722652187.230003</v>
      </c>
      <c r="Z90" s="36">
        <f t="shared" si="23"/>
        <v>14934061549.721161</v>
      </c>
      <c r="AA90" s="36">
        <f t="shared" si="24"/>
        <v>24788590637.508842</v>
      </c>
      <c r="AB90" s="63">
        <f t="shared" si="27"/>
        <v>-1.155853271484375E-3</v>
      </c>
    </row>
    <row r="91" spans="1:29" s="73" customFormat="1" outlineLevel="1" x14ac:dyDescent="0.3">
      <c r="A91" s="83"/>
      <c r="B91" s="25">
        <v>44652</v>
      </c>
      <c r="C91" s="25" t="s">
        <v>43</v>
      </c>
      <c r="D91" s="26" t="s">
        <v>44</v>
      </c>
      <c r="E91" s="25" t="s">
        <v>191</v>
      </c>
      <c r="F91" s="27" t="s">
        <v>192</v>
      </c>
      <c r="G91" s="28">
        <v>44681.694444444445</v>
      </c>
      <c r="H91" s="28">
        <v>44651</v>
      </c>
      <c r="I91" s="29">
        <v>92418.676999999996</v>
      </c>
      <c r="J91" s="29">
        <v>91932.347999999998</v>
      </c>
      <c r="K91" s="32">
        <v>1079.95</v>
      </c>
      <c r="L91" s="32" t="s">
        <v>27</v>
      </c>
      <c r="M91" s="6">
        <v>35</v>
      </c>
      <c r="N91" s="32">
        <f t="shared" si="26"/>
        <v>1114.95</v>
      </c>
      <c r="O91" s="32">
        <v>392.35</v>
      </c>
      <c r="P91" s="32">
        <f t="shared" si="14"/>
        <v>326.21199999999999</v>
      </c>
      <c r="Q91" s="36">
        <v>123.97</v>
      </c>
      <c r="R91" s="33">
        <f t="shared" si="17"/>
        <v>-202.24199999999999</v>
      </c>
      <c r="S91" s="33">
        <f t="shared" si="18"/>
        <v>-24932652360.369999</v>
      </c>
      <c r="T91" s="33"/>
      <c r="U91" s="27" t="s">
        <v>28</v>
      </c>
      <c r="V91" s="36">
        <f t="shared" si="19"/>
        <v>123281278.668</v>
      </c>
      <c r="W91" s="34" t="str">
        <f t="shared" si="20"/>
        <v>MARLIN LE HAVRE</v>
      </c>
      <c r="X91" s="36">
        <f t="shared" si="21"/>
        <v>102499971.40260001</v>
      </c>
      <c r="Y91" s="36">
        <f t="shared" si="22"/>
        <v>40215832476.849998</v>
      </c>
      <c r="Z91" s="36">
        <f t="shared" si="23"/>
        <v>15283180116.47196</v>
      </c>
      <c r="AA91" s="36">
        <f t="shared" si="24"/>
        <v>24932652360.378036</v>
      </c>
      <c r="AB91" s="63">
        <f t="shared" si="27"/>
        <v>8.037567138671875E-3</v>
      </c>
    </row>
    <row r="92" spans="1:29" s="73" customFormat="1" outlineLevel="1" x14ac:dyDescent="0.3">
      <c r="A92" s="83"/>
      <c r="B92" s="25">
        <v>44652</v>
      </c>
      <c r="C92" s="25" t="s">
        <v>43</v>
      </c>
      <c r="D92" s="26" t="s">
        <v>91</v>
      </c>
      <c r="E92" s="25" t="s">
        <v>193</v>
      </c>
      <c r="F92" s="27" t="s">
        <v>194</v>
      </c>
      <c r="G92" s="28">
        <v>44662.715277777781</v>
      </c>
      <c r="H92" s="28">
        <v>44644</v>
      </c>
      <c r="I92" s="29">
        <v>60092.597999999998</v>
      </c>
      <c r="J92" s="29">
        <v>59926.406000000003</v>
      </c>
      <c r="K92" s="32">
        <v>1117.45</v>
      </c>
      <c r="L92" s="32" t="s">
        <v>27</v>
      </c>
      <c r="M92" s="6">
        <v>35</v>
      </c>
      <c r="N92" s="32">
        <f t="shared" si="26"/>
        <v>1152.45</v>
      </c>
      <c r="O92" s="32">
        <v>392.35</v>
      </c>
      <c r="P92" s="32">
        <f t="shared" si="14"/>
        <v>337.18400000000003</v>
      </c>
      <c r="Q92" s="36">
        <v>123.97</v>
      </c>
      <c r="R92" s="33">
        <f t="shared" si="17"/>
        <v>-213.21400000000003</v>
      </c>
      <c r="S92" s="33">
        <f t="shared" si="18"/>
        <v>-17134156445.43</v>
      </c>
      <c r="T92" s="33"/>
      <c r="U92" s="27" t="s">
        <v>28</v>
      </c>
      <c r="V92" s="36">
        <f t="shared" si="19"/>
        <v>80361310.44600001</v>
      </c>
      <c r="W92" s="34" t="str">
        <f t="shared" si="20"/>
        <v>FAIR WINDS</v>
      </c>
      <c r="X92" s="36">
        <f t="shared" si="21"/>
        <v>69062186.594700009</v>
      </c>
      <c r="Y92" s="36">
        <f t="shared" si="22"/>
        <v>27096548101.419998</v>
      </c>
      <c r="Z92" s="36">
        <f t="shared" si="23"/>
        <v>9962391655.9906216</v>
      </c>
      <c r="AA92" s="36">
        <f t="shared" si="24"/>
        <v>17134156445.429377</v>
      </c>
      <c r="AB92" s="63">
        <f t="shared" si="27"/>
        <v>-6.237030029296875E-4</v>
      </c>
    </row>
    <row r="93" spans="1:29" s="73" customFormat="1" x14ac:dyDescent="0.3">
      <c r="A93" s="83"/>
      <c r="B93" s="25">
        <v>44652</v>
      </c>
      <c r="C93" s="25" t="s">
        <v>43</v>
      </c>
      <c r="D93" s="26" t="s">
        <v>47</v>
      </c>
      <c r="E93" s="25" t="s">
        <v>195</v>
      </c>
      <c r="F93" s="27" t="s">
        <v>196</v>
      </c>
      <c r="G93" s="28">
        <v>44678.524305555555</v>
      </c>
      <c r="H93" s="28">
        <v>44649</v>
      </c>
      <c r="I93" s="29">
        <v>90001.395000000004</v>
      </c>
      <c r="J93" s="29">
        <v>90196.104000000007</v>
      </c>
      <c r="K93" s="32">
        <v>1100.8499999999999</v>
      </c>
      <c r="L93" s="32" t="s">
        <v>27</v>
      </c>
      <c r="M93" s="6">
        <v>35</v>
      </c>
      <c r="N93" s="32">
        <f t="shared" si="26"/>
        <v>1135.8499999999999</v>
      </c>
      <c r="O93" s="32">
        <v>389.66</v>
      </c>
      <c r="P93" s="32">
        <f t="shared" si="14"/>
        <v>330.04899999999998</v>
      </c>
      <c r="Q93" s="36">
        <v>123.97</v>
      </c>
      <c r="R93" s="33">
        <f t="shared" si="17"/>
        <v>-206.07899999999998</v>
      </c>
      <c r="S93" s="33">
        <f t="shared" si="18"/>
        <v>-24925868230.650002</v>
      </c>
      <c r="T93" s="33"/>
      <c r="U93" s="27" t="s">
        <v>28</v>
      </c>
      <c r="V93" s="36">
        <f t="shared" si="19"/>
        <v>120952975.464</v>
      </c>
      <c r="W93" s="34" t="str">
        <f t="shared" si="20"/>
        <v>TORM MATHILDE</v>
      </c>
      <c r="X93" s="36">
        <f t="shared" si="21"/>
        <v>102449244.72839999</v>
      </c>
      <c r="Y93" s="36">
        <f t="shared" si="22"/>
        <v>39920408598.919998</v>
      </c>
      <c r="Z93" s="36">
        <f t="shared" si="23"/>
        <v>14994540368.272079</v>
      </c>
      <c r="AA93" s="36">
        <f t="shared" si="24"/>
        <v>24925868230.647919</v>
      </c>
      <c r="AB93" s="63">
        <f t="shared" si="27"/>
        <v>-2.08282470703125E-3</v>
      </c>
    </row>
    <row r="94" spans="1:29" s="73" customFormat="1" x14ac:dyDescent="0.3">
      <c r="A94" s="83"/>
      <c r="B94" s="25">
        <v>44652</v>
      </c>
      <c r="C94" s="25" t="s">
        <v>43</v>
      </c>
      <c r="D94" s="26" t="s">
        <v>47</v>
      </c>
      <c r="E94" s="25" t="s">
        <v>197</v>
      </c>
      <c r="F94" s="27" t="s">
        <v>198</v>
      </c>
      <c r="G94" s="28">
        <v>44677.534722222219</v>
      </c>
      <c r="H94" s="28">
        <v>44651</v>
      </c>
      <c r="I94" s="29">
        <v>90384.735000000001</v>
      </c>
      <c r="J94" s="29">
        <v>89938.527000000002</v>
      </c>
      <c r="K94" s="32">
        <v>1079.95</v>
      </c>
      <c r="L94" s="32" t="s">
        <v>27</v>
      </c>
      <c r="M94" s="6">
        <v>35</v>
      </c>
      <c r="N94" s="32">
        <f t="shared" si="26"/>
        <v>1114.95</v>
      </c>
      <c r="O94" s="32">
        <v>389.66</v>
      </c>
      <c r="P94" s="32">
        <f t="shared" si="14"/>
        <v>323.976</v>
      </c>
      <c r="Q94" s="36">
        <v>123.97</v>
      </c>
      <c r="R94" s="33">
        <f t="shared" si="17"/>
        <v>-200.006</v>
      </c>
      <c r="S94" s="33">
        <f t="shared" si="18"/>
        <v>-24122236586.790001</v>
      </c>
      <c r="T94" s="33"/>
      <c r="U94" s="27" t="s">
        <v>28</v>
      </c>
      <c r="V94" s="36">
        <f t="shared" si="19"/>
        <v>120607564.707</v>
      </c>
      <c r="W94" s="34" t="str">
        <f t="shared" si="20"/>
        <v>HAFNIA DESPINA</v>
      </c>
      <c r="X94" s="36">
        <f t="shared" si="21"/>
        <v>100276960.67865001</v>
      </c>
      <c r="Y94" s="36">
        <f t="shared" si="22"/>
        <v>39073956383.519997</v>
      </c>
      <c r="Z94" s="36">
        <f t="shared" si="23"/>
        <v>14951719796.726789</v>
      </c>
      <c r="AA94" s="36">
        <f t="shared" si="24"/>
        <v>24122236586.793205</v>
      </c>
      <c r="AB94" s="63">
        <f t="shared" si="27"/>
        <v>3.204345703125E-3</v>
      </c>
    </row>
    <row r="95" spans="1:29" s="73" customFormat="1" x14ac:dyDescent="0.3">
      <c r="A95" s="83"/>
      <c r="B95" s="25">
        <v>44652</v>
      </c>
      <c r="C95" s="25" t="s">
        <v>43</v>
      </c>
      <c r="D95" s="26" t="s">
        <v>49</v>
      </c>
      <c r="E95" s="25" t="s">
        <v>199</v>
      </c>
      <c r="F95" s="27" t="s">
        <v>200</v>
      </c>
      <c r="G95" s="28">
        <v>44658.743055555555</v>
      </c>
      <c r="H95" s="28">
        <v>44644</v>
      </c>
      <c r="I95" s="29">
        <v>31000</v>
      </c>
      <c r="J95" s="29">
        <v>30948.87</v>
      </c>
      <c r="K95" s="32">
        <v>1117.45</v>
      </c>
      <c r="L95" s="32" t="s">
        <v>27</v>
      </c>
      <c r="M95" s="6">
        <v>35</v>
      </c>
      <c r="N95" s="32">
        <f t="shared" si="26"/>
        <v>1152.45</v>
      </c>
      <c r="O95" s="32">
        <v>389</v>
      </c>
      <c r="P95" s="32">
        <f t="shared" si="14"/>
        <v>334.30500000000001</v>
      </c>
      <c r="Q95" s="36">
        <v>123.97</v>
      </c>
      <c r="R95" s="33">
        <f t="shared" si="17"/>
        <v>-210.33500000000001</v>
      </c>
      <c r="S95" s="33">
        <f t="shared" si="18"/>
        <v>-8729414596.3099995</v>
      </c>
      <c r="T95" s="33"/>
      <c r="U95" s="27" t="s">
        <v>28</v>
      </c>
      <c r="V95" s="36">
        <f t="shared" si="19"/>
        <v>41502434.670000002</v>
      </c>
      <c r="W95" s="34" t="str">
        <f t="shared" si="20"/>
        <v>TORM SUPREME</v>
      </c>
      <c r="X95" s="36">
        <f t="shared" si="21"/>
        <v>35667025.2315</v>
      </c>
      <c r="Y95" s="36">
        <f t="shared" si="22"/>
        <v>13874471422.35</v>
      </c>
      <c r="Z95" s="36">
        <f t="shared" si="23"/>
        <v>5145056826.0398998</v>
      </c>
      <c r="AA95" s="36">
        <f t="shared" si="24"/>
        <v>8729414596.3101006</v>
      </c>
      <c r="AB95" s="63">
        <f t="shared" si="27"/>
        <v>1.010894775390625E-4</v>
      </c>
    </row>
    <row r="96" spans="1:29" s="73" customFormat="1" x14ac:dyDescent="0.3">
      <c r="A96" s="83"/>
      <c r="B96" s="25">
        <v>44652</v>
      </c>
      <c r="C96" s="25" t="s">
        <v>43</v>
      </c>
      <c r="D96" s="26" t="s">
        <v>140</v>
      </c>
      <c r="E96" s="25" t="s">
        <v>201</v>
      </c>
      <c r="F96" s="27" t="s">
        <v>188</v>
      </c>
      <c r="G96" s="28">
        <v>44666.385416666664</v>
      </c>
      <c r="H96" s="28">
        <v>44651</v>
      </c>
      <c r="I96" s="29">
        <v>97218.960999999996</v>
      </c>
      <c r="J96" s="29">
        <v>96940.369000000006</v>
      </c>
      <c r="K96" s="32">
        <v>1079.95</v>
      </c>
      <c r="L96" s="32" t="s">
        <v>27</v>
      </c>
      <c r="M96" s="6">
        <v>35</v>
      </c>
      <c r="N96" s="32">
        <f t="shared" si="26"/>
        <v>1114.95</v>
      </c>
      <c r="O96" s="32">
        <v>389.66</v>
      </c>
      <c r="P96" s="32">
        <f t="shared" si="14"/>
        <v>323.976</v>
      </c>
      <c r="Q96" s="36">
        <v>123.97</v>
      </c>
      <c r="R96" s="33">
        <f t="shared" si="17"/>
        <v>-200.006</v>
      </c>
      <c r="S96" s="33">
        <f t="shared" si="18"/>
        <v>-26000186948.009998</v>
      </c>
      <c r="T96" s="33"/>
      <c r="U96" s="27" t="s">
        <v>72</v>
      </c>
      <c r="V96" s="36">
        <f t="shared" si="19"/>
        <v>129997034.82900001</v>
      </c>
      <c r="W96" s="34" t="str">
        <f t="shared" si="20"/>
        <v>SKS DONGGANG</v>
      </c>
      <c r="X96" s="36">
        <f t="shared" si="21"/>
        <v>108083664.41655001</v>
      </c>
      <c r="Y96" s="36">
        <f t="shared" si="22"/>
        <v>42115919355.760002</v>
      </c>
      <c r="Z96" s="36">
        <f t="shared" si="23"/>
        <v>16115732407.751131</v>
      </c>
      <c r="AA96" s="36">
        <f t="shared" si="24"/>
        <v>26000186948.008873</v>
      </c>
      <c r="AB96" s="63">
        <f t="shared" si="27"/>
        <v>-1.125335693359375E-3</v>
      </c>
    </row>
    <row r="97" spans="1:28" s="73" customFormat="1" x14ac:dyDescent="0.3">
      <c r="A97" s="83"/>
      <c r="B97" s="25">
        <v>44652</v>
      </c>
      <c r="C97" s="25" t="s">
        <v>43</v>
      </c>
      <c r="D97" s="26" t="s">
        <v>202</v>
      </c>
      <c r="E97" s="25" t="s">
        <v>203</v>
      </c>
      <c r="F97" s="27" t="s">
        <v>204</v>
      </c>
      <c r="G97" s="28">
        <v>44661.53125</v>
      </c>
      <c r="H97" s="28">
        <v>44645</v>
      </c>
      <c r="I97" s="29">
        <v>59887.875</v>
      </c>
      <c r="J97" s="29">
        <v>59763.608999999997</v>
      </c>
      <c r="K97" s="32">
        <v>1113.5999999999999</v>
      </c>
      <c r="L97" s="32" t="s">
        <v>27</v>
      </c>
      <c r="M97" s="6">
        <v>35</v>
      </c>
      <c r="N97" s="32">
        <f t="shared" si="26"/>
        <v>1148.5999999999999</v>
      </c>
      <c r="O97" s="32">
        <v>389.3</v>
      </c>
      <c r="P97" s="32">
        <f t="shared" si="14"/>
        <v>333.44499999999999</v>
      </c>
      <c r="Q97" s="36">
        <v>123.97</v>
      </c>
      <c r="R97" s="33">
        <f t="shared" si="17"/>
        <v>-209.47499999999999</v>
      </c>
      <c r="S97" s="33">
        <f t="shared" si="18"/>
        <v>-16787954855.66</v>
      </c>
      <c r="T97" s="33"/>
      <c r="U97" s="27" t="s">
        <v>28</v>
      </c>
      <c r="V97" s="36">
        <f t="shared" si="19"/>
        <v>80142999.669</v>
      </c>
      <c r="W97" s="34" t="str">
        <f t="shared" si="20"/>
        <v>SPRUCE 2</v>
      </c>
      <c r="X97" s="36">
        <f t="shared" si="21"/>
        <v>68644481.297399998</v>
      </c>
      <c r="Y97" s="36">
        <f t="shared" si="22"/>
        <v>26723282524.630001</v>
      </c>
      <c r="Z97" s="36">
        <f t="shared" si="23"/>
        <v>9935327668.965929</v>
      </c>
      <c r="AA97" s="36">
        <f t="shared" si="24"/>
        <v>16787954855.664072</v>
      </c>
      <c r="AB97" s="63">
        <f t="shared" si="27"/>
        <v>4.0721893310546875E-3</v>
      </c>
    </row>
    <row r="98" spans="1:28" s="73" customFormat="1" x14ac:dyDescent="0.3">
      <c r="A98" s="83"/>
      <c r="B98" s="25">
        <v>44652</v>
      </c>
      <c r="C98" s="25" t="s">
        <v>43</v>
      </c>
      <c r="D98" s="26" t="s">
        <v>202</v>
      </c>
      <c r="E98" s="25" t="s">
        <v>205</v>
      </c>
      <c r="F98" s="27" t="s">
        <v>206</v>
      </c>
      <c r="G98" s="28">
        <v>44679</v>
      </c>
      <c r="H98" s="28">
        <v>44662</v>
      </c>
      <c r="I98" s="29">
        <v>59859.608999999997</v>
      </c>
      <c r="J98" s="29">
        <v>59607.445</v>
      </c>
      <c r="K98" s="32">
        <v>1020.25</v>
      </c>
      <c r="L98" s="32" t="s">
        <v>27</v>
      </c>
      <c r="M98" s="6">
        <v>10</v>
      </c>
      <c r="N98" s="32">
        <f t="shared" si="26"/>
        <v>1030.25</v>
      </c>
      <c r="O98" s="32">
        <v>394.8</v>
      </c>
      <c r="P98" s="32">
        <f t="shared" si="14"/>
        <v>303.31299999999999</v>
      </c>
      <c r="Q98" s="36">
        <v>123.97</v>
      </c>
      <c r="R98" s="33">
        <f t="shared" si="17"/>
        <v>-179.34299999999999</v>
      </c>
      <c r="S98" s="33">
        <f t="shared" si="18"/>
        <v>-14335528709.58</v>
      </c>
      <c r="T98" s="33"/>
      <c r="U98" s="27" t="s">
        <v>28</v>
      </c>
      <c r="V98" s="36">
        <f t="shared" si="19"/>
        <v>79933583.745000005</v>
      </c>
      <c r="W98" s="34" t="str">
        <f t="shared" si="20"/>
        <v xml:space="preserve">LORELEI </v>
      </c>
      <c r="X98" s="36">
        <f t="shared" si="21"/>
        <v>61410570.21125</v>
      </c>
      <c r="Y98" s="36">
        <f t="shared" si="22"/>
        <v>24244895086.450001</v>
      </c>
      <c r="Z98" s="36">
        <f t="shared" si="23"/>
        <v>9909366376.867651</v>
      </c>
      <c r="AA98" s="36">
        <f t="shared" si="24"/>
        <v>14335528709.58235</v>
      </c>
      <c r="AB98" s="63">
        <f t="shared" si="27"/>
        <v>2.349853515625E-3</v>
      </c>
    </row>
    <row r="99" spans="1:28" s="73" customFormat="1" x14ac:dyDescent="0.3">
      <c r="A99" s="83"/>
      <c r="B99" s="25">
        <v>44652</v>
      </c>
      <c r="C99" s="25" t="s">
        <v>43</v>
      </c>
      <c r="D99" s="26" t="s">
        <v>61</v>
      </c>
      <c r="E99" s="25" t="s">
        <v>207</v>
      </c>
      <c r="F99" s="27" t="s">
        <v>208</v>
      </c>
      <c r="G99" s="28">
        <v>44670.513888888891</v>
      </c>
      <c r="H99" s="28">
        <v>44649</v>
      </c>
      <c r="I99" s="29">
        <v>60818.095000000001</v>
      </c>
      <c r="J99" s="29">
        <v>60680.186999999998</v>
      </c>
      <c r="K99" s="32">
        <v>1100.8499999999999</v>
      </c>
      <c r="L99" s="32" t="s">
        <v>27</v>
      </c>
      <c r="M99" s="6">
        <v>35</v>
      </c>
      <c r="N99" s="32">
        <f t="shared" si="26"/>
        <v>1135.8499999999999</v>
      </c>
      <c r="O99" s="32">
        <v>389.3</v>
      </c>
      <c r="P99" s="32">
        <f t="shared" si="14"/>
        <v>329.74400000000003</v>
      </c>
      <c r="Q99" s="36">
        <v>123.97</v>
      </c>
      <c r="R99" s="33">
        <f t="shared" si="17"/>
        <v>-205.77400000000003</v>
      </c>
      <c r="S99" s="33">
        <f t="shared" si="18"/>
        <v>-16744268836.450001</v>
      </c>
      <c r="T99" s="33"/>
      <c r="U99" s="27" t="s">
        <v>28</v>
      </c>
      <c r="V99" s="36">
        <f t="shared" si="19"/>
        <v>81372130.767000005</v>
      </c>
      <c r="W99" s="34" t="str">
        <f t="shared" si="20"/>
        <v>FLAGSHIP ORCHID</v>
      </c>
      <c r="X99" s="36">
        <f t="shared" si="21"/>
        <v>68923590.403949991</v>
      </c>
      <c r="Y99" s="36">
        <f t="shared" si="22"/>
        <v>26831971887.630001</v>
      </c>
      <c r="Z99" s="36">
        <f t="shared" si="23"/>
        <v>10087703051.18499</v>
      </c>
      <c r="AA99" s="36">
        <f t="shared" si="24"/>
        <v>16744268836.445011</v>
      </c>
      <c r="AB99" s="63">
        <f t="shared" si="27"/>
        <v>-4.9896240234375E-3</v>
      </c>
    </row>
    <row r="100" spans="1:28" s="73" customFormat="1" x14ac:dyDescent="0.3">
      <c r="A100" s="83"/>
      <c r="B100" s="25">
        <v>44652</v>
      </c>
      <c r="C100" s="25" t="s">
        <v>43</v>
      </c>
      <c r="D100" s="26" t="s">
        <v>126</v>
      </c>
      <c r="E100" s="25" t="s">
        <v>67</v>
      </c>
      <c r="F100" s="27" t="s">
        <v>209</v>
      </c>
      <c r="G100" s="28">
        <v>44655.545138888891</v>
      </c>
      <c r="H100" s="28">
        <v>44638</v>
      </c>
      <c r="I100" s="29">
        <v>37991.688999999998</v>
      </c>
      <c r="J100" s="29">
        <v>38034.053</v>
      </c>
      <c r="K100" s="32">
        <v>1036.95</v>
      </c>
      <c r="L100" s="32" t="s">
        <v>27</v>
      </c>
      <c r="M100" s="6">
        <v>35</v>
      </c>
      <c r="N100" s="32">
        <f t="shared" si="26"/>
        <v>1071.95</v>
      </c>
      <c r="O100" s="32">
        <v>389.3</v>
      </c>
      <c r="P100" s="32">
        <f t="shared" si="14"/>
        <v>311.19299999999998</v>
      </c>
      <c r="Q100" s="36">
        <v>123.97</v>
      </c>
      <c r="R100" s="33">
        <f t="shared" si="17"/>
        <v>-187.22299999999998</v>
      </c>
      <c r="S100" s="33">
        <f t="shared" si="18"/>
        <v>-9549059185.9599991</v>
      </c>
      <c r="T100" s="33"/>
      <c r="U100" s="27" t="s">
        <v>28</v>
      </c>
      <c r="V100" s="36">
        <f t="shared" si="19"/>
        <v>51003665.072999999</v>
      </c>
      <c r="W100" s="34" t="str">
        <f t="shared" si="20"/>
        <v>STI PONTIAC</v>
      </c>
      <c r="X100" s="36">
        <f t="shared" si="21"/>
        <v>40770603.113350004</v>
      </c>
      <c r="Y100" s="36">
        <f t="shared" si="22"/>
        <v>15871983545.059999</v>
      </c>
      <c r="Z100" s="36">
        <f t="shared" si="23"/>
        <v>6322924359.0998096</v>
      </c>
      <c r="AA100" s="36">
        <f t="shared" si="24"/>
        <v>9549059185.9601898</v>
      </c>
      <c r="AB100" s="63">
        <f t="shared" si="27"/>
        <v>1.9073486328125E-4</v>
      </c>
    </row>
    <row r="101" spans="1:28" s="73" customFormat="1" x14ac:dyDescent="0.3">
      <c r="A101" s="83"/>
      <c r="B101" s="25">
        <v>44652</v>
      </c>
      <c r="C101" s="25" t="s">
        <v>43</v>
      </c>
      <c r="D101" s="26" t="s">
        <v>64</v>
      </c>
      <c r="E101" s="25" t="s">
        <v>210</v>
      </c>
      <c r="F101" s="27" t="s">
        <v>211</v>
      </c>
      <c r="G101" s="28">
        <v>44663.638888888891</v>
      </c>
      <c r="H101" s="28">
        <v>44648</v>
      </c>
      <c r="I101" s="29">
        <v>37886.410000000003</v>
      </c>
      <c r="J101" s="29">
        <v>37841.644</v>
      </c>
      <c r="K101" s="32">
        <v>1108.9000000000001</v>
      </c>
      <c r="L101" s="32" t="s">
        <v>27</v>
      </c>
      <c r="M101" s="6">
        <v>35</v>
      </c>
      <c r="N101" s="32">
        <f t="shared" si="26"/>
        <v>1143.9000000000001</v>
      </c>
      <c r="O101" s="32">
        <v>389.17</v>
      </c>
      <c r="P101" s="32">
        <f t="shared" si="14"/>
        <v>331.97</v>
      </c>
      <c r="Q101" s="36">
        <v>123.97</v>
      </c>
      <c r="R101" s="33">
        <f t="shared" si="17"/>
        <v>-208.00000000000003</v>
      </c>
      <c r="S101" s="33">
        <f t="shared" si="18"/>
        <v>-10555094077.629999</v>
      </c>
      <c r="T101" s="33"/>
      <c r="U101" s="27" t="s">
        <v>28</v>
      </c>
      <c r="V101" s="36">
        <f t="shared" si="19"/>
        <v>50745644.604000002</v>
      </c>
      <c r="W101" s="34" t="str">
        <f t="shared" si="20"/>
        <v>TORM STRENGTH</v>
      </c>
      <c r="X101" s="36">
        <f t="shared" si="21"/>
        <v>43287056.571600005</v>
      </c>
      <c r="Y101" s="36">
        <f t="shared" si="22"/>
        <v>16846031639.190001</v>
      </c>
      <c r="Z101" s="36">
        <f t="shared" si="23"/>
        <v>6290937561.5578804</v>
      </c>
      <c r="AA101" s="36">
        <f t="shared" si="24"/>
        <v>10555094077.63212</v>
      </c>
      <c r="AB101" s="63">
        <f t="shared" si="27"/>
        <v>2.1209716796875E-3</v>
      </c>
    </row>
    <row r="102" spans="1:28" s="73" customFormat="1" x14ac:dyDescent="0.3">
      <c r="A102" s="83"/>
      <c r="B102" s="25">
        <v>44652</v>
      </c>
      <c r="C102" s="25" t="s">
        <v>43</v>
      </c>
      <c r="D102" s="26" t="s">
        <v>64</v>
      </c>
      <c r="E102" s="25" t="s">
        <v>212</v>
      </c>
      <c r="F102" s="27" t="s">
        <v>213</v>
      </c>
      <c r="G102" s="28">
        <v>44664.520833333336</v>
      </c>
      <c r="H102" s="28">
        <v>44647</v>
      </c>
      <c r="I102" s="29">
        <v>59610.839</v>
      </c>
      <c r="J102" s="29">
        <v>59521.017999999996</v>
      </c>
      <c r="K102" s="32">
        <v>1108.9000000000001</v>
      </c>
      <c r="L102" s="32" t="s">
        <v>27</v>
      </c>
      <c r="M102" s="6">
        <v>35</v>
      </c>
      <c r="N102" s="32">
        <f t="shared" si="26"/>
        <v>1143.9000000000001</v>
      </c>
      <c r="O102" s="32">
        <v>389.66</v>
      </c>
      <c r="P102" s="32">
        <f t="shared" si="14"/>
        <v>332.38799999999998</v>
      </c>
      <c r="Q102" s="36">
        <v>123.97</v>
      </c>
      <c r="R102" s="33">
        <f t="shared" si="17"/>
        <v>-208.41799999999998</v>
      </c>
      <c r="S102" s="33">
        <f t="shared" si="18"/>
        <v>-16635442301.09</v>
      </c>
      <c r="T102" s="33"/>
      <c r="U102" s="27" t="s">
        <v>28</v>
      </c>
      <c r="V102" s="36">
        <f t="shared" si="19"/>
        <v>79817685.137999997</v>
      </c>
      <c r="W102" s="34" t="str">
        <f t="shared" si="20"/>
        <v>VELOS DIAMANTIS</v>
      </c>
      <c r="X102" s="36">
        <f t="shared" si="21"/>
        <v>68086092.490199998</v>
      </c>
      <c r="Y102" s="36">
        <f t="shared" si="22"/>
        <v>26530440727.650002</v>
      </c>
      <c r="Z102" s="36">
        <f t="shared" si="23"/>
        <v>9894998426.5578594</v>
      </c>
      <c r="AA102" s="36">
        <f t="shared" si="24"/>
        <v>16635442301.092142</v>
      </c>
      <c r="AB102" s="63">
        <f t="shared" si="27"/>
        <v>2.1419525146484375E-3</v>
      </c>
    </row>
    <row r="103" spans="1:28" s="73" customFormat="1" x14ac:dyDescent="0.3">
      <c r="A103" s="83"/>
      <c r="B103" s="25">
        <v>44652</v>
      </c>
      <c r="C103" s="25" t="s">
        <v>43</v>
      </c>
      <c r="D103" s="26" t="s">
        <v>64</v>
      </c>
      <c r="E103" s="25" t="s">
        <v>214</v>
      </c>
      <c r="F103" s="27" t="s">
        <v>215</v>
      </c>
      <c r="G103" s="28">
        <v>44670.579861111109</v>
      </c>
      <c r="H103" s="28">
        <v>44649</v>
      </c>
      <c r="I103" s="29">
        <v>38745.794000000002</v>
      </c>
      <c r="J103" s="29">
        <v>38783.356</v>
      </c>
      <c r="K103" s="32">
        <v>1100.8499999999999</v>
      </c>
      <c r="L103" s="32" t="s">
        <v>27</v>
      </c>
      <c r="M103" s="6">
        <v>35</v>
      </c>
      <c r="N103" s="32">
        <f t="shared" si="26"/>
        <v>1135.8499999999999</v>
      </c>
      <c r="O103" s="32">
        <v>389.66</v>
      </c>
      <c r="P103" s="32">
        <f t="shared" si="14"/>
        <v>330.04899999999998</v>
      </c>
      <c r="Q103" s="36">
        <v>123.97</v>
      </c>
      <c r="R103" s="33">
        <f t="shared" si="17"/>
        <v>-206.07899999999998</v>
      </c>
      <c r="S103" s="33">
        <f t="shared" si="18"/>
        <v>-10717855631.530001</v>
      </c>
      <c r="T103" s="33"/>
      <c r="U103" s="27" t="s">
        <v>72</v>
      </c>
      <c r="V103" s="36">
        <f t="shared" si="19"/>
        <v>52008480.395999998</v>
      </c>
      <c r="W103" s="34" t="str">
        <f t="shared" si="20"/>
        <v>TORM AGNES</v>
      </c>
      <c r="X103" s="36">
        <f t="shared" si="21"/>
        <v>44052074.912599996</v>
      </c>
      <c r="Y103" s="36">
        <f t="shared" si="22"/>
        <v>17165346946.219999</v>
      </c>
      <c r="Z103" s="36">
        <f t="shared" si="23"/>
        <v>6447491314.6921196</v>
      </c>
      <c r="AA103" s="36">
        <f t="shared" si="24"/>
        <v>10717855631.52788</v>
      </c>
      <c r="AB103" s="63">
        <f t="shared" si="27"/>
        <v>-2.1209716796875E-3</v>
      </c>
    </row>
    <row r="104" spans="1:28" s="73" customFormat="1" x14ac:dyDescent="0.3">
      <c r="A104" s="83"/>
      <c r="B104" s="25">
        <v>44652</v>
      </c>
      <c r="C104" s="25" t="s">
        <v>43</v>
      </c>
      <c r="D104" s="26" t="s">
        <v>69</v>
      </c>
      <c r="E104" s="25" t="s">
        <v>216</v>
      </c>
      <c r="F104" s="27" t="s">
        <v>194</v>
      </c>
      <c r="G104" s="28">
        <v>44668</v>
      </c>
      <c r="H104" s="28">
        <v>44651</v>
      </c>
      <c r="I104" s="29">
        <v>62593.224000000002</v>
      </c>
      <c r="J104" s="29">
        <v>62410.396000000001</v>
      </c>
      <c r="K104" s="32">
        <v>1079.95</v>
      </c>
      <c r="L104" s="32" t="s">
        <v>27</v>
      </c>
      <c r="M104" s="6">
        <v>35</v>
      </c>
      <c r="N104" s="32">
        <f t="shared" si="26"/>
        <v>1114.95</v>
      </c>
      <c r="O104" s="32">
        <v>389.66</v>
      </c>
      <c r="P104" s="32">
        <f t="shared" si="14"/>
        <v>323.976</v>
      </c>
      <c r="Q104" s="36">
        <v>123.97</v>
      </c>
      <c r="R104" s="33">
        <f t="shared" si="17"/>
        <v>-200.006</v>
      </c>
      <c r="S104" s="33">
        <f t="shared" si="18"/>
        <v>-16738970361.25</v>
      </c>
      <c r="T104" s="33"/>
      <c r="U104" s="27" t="s">
        <v>28</v>
      </c>
      <c r="V104" s="36">
        <f t="shared" si="19"/>
        <v>83692341.035999998</v>
      </c>
      <c r="W104" s="34" t="str">
        <f t="shared" si="20"/>
        <v>EMERALD SHINER</v>
      </c>
      <c r="X104" s="36">
        <f t="shared" si="21"/>
        <v>69584471.020199999</v>
      </c>
      <c r="Y104" s="36">
        <f t="shared" si="22"/>
        <v>27114309879.48</v>
      </c>
      <c r="Z104" s="36">
        <f t="shared" si="23"/>
        <v>10375339518.23292</v>
      </c>
      <c r="AA104" s="36">
        <f t="shared" si="24"/>
        <v>16738970361.24708</v>
      </c>
      <c r="AB104" s="63">
        <f t="shared" si="27"/>
        <v>-2.9201507568359375E-3</v>
      </c>
    </row>
    <row r="105" spans="1:28" s="73" customFormat="1" x14ac:dyDescent="0.3">
      <c r="A105" s="83"/>
      <c r="B105" s="25">
        <v>44652</v>
      </c>
      <c r="C105" s="25" t="s">
        <v>43</v>
      </c>
      <c r="D105" s="26" t="s">
        <v>69</v>
      </c>
      <c r="E105" s="25" t="s">
        <v>217</v>
      </c>
      <c r="F105" s="27" t="s">
        <v>218</v>
      </c>
      <c r="G105" s="28">
        <v>44678</v>
      </c>
      <c r="H105" s="28">
        <v>44649</v>
      </c>
      <c r="I105" s="29">
        <v>63075.697999999997</v>
      </c>
      <c r="J105" s="29">
        <v>63017.67</v>
      </c>
      <c r="K105" s="32">
        <v>1100.8499999999999</v>
      </c>
      <c r="L105" s="32" t="s">
        <v>27</v>
      </c>
      <c r="M105" s="6">
        <v>35</v>
      </c>
      <c r="N105" s="32">
        <f t="shared" si="26"/>
        <v>1135.8499999999999</v>
      </c>
      <c r="O105" s="32">
        <v>389.66</v>
      </c>
      <c r="P105" s="32">
        <f t="shared" si="14"/>
        <v>330.04899999999998</v>
      </c>
      <c r="Q105" s="36">
        <v>123.97</v>
      </c>
      <c r="R105" s="33">
        <f t="shared" si="17"/>
        <v>-206.07899999999998</v>
      </c>
      <c r="S105" s="33">
        <f t="shared" si="18"/>
        <v>-17415055295.759998</v>
      </c>
      <c r="T105" s="33"/>
      <c r="U105" s="27" t="s">
        <v>28</v>
      </c>
      <c r="V105" s="36">
        <f t="shared" si="19"/>
        <v>84506695.469999999</v>
      </c>
      <c r="W105" s="34" t="str">
        <f t="shared" si="20"/>
        <v>CIELO DI ROTTERDAM</v>
      </c>
      <c r="X105" s="36">
        <f t="shared" si="21"/>
        <v>71578620.46949999</v>
      </c>
      <c r="Y105" s="36">
        <f t="shared" si="22"/>
        <v>27891350333.18</v>
      </c>
      <c r="Z105" s="36">
        <f t="shared" si="23"/>
        <v>10476295037.415899</v>
      </c>
      <c r="AA105" s="36">
        <f t="shared" si="24"/>
        <v>17415055295.764099</v>
      </c>
      <c r="AB105" s="63">
        <f t="shared" si="27"/>
        <v>4.100799560546875E-3</v>
      </c>
    </row>
    <row r="106" spans="1:28" s="73" customFormat="1" x14ac:dyDescent="0.3">
      <c r="A106" s="83"/>
      <c r="B106" s="25">
        <v>44652</v>
      </c>
      <c r="C106" s="25" t="s">
        <v>43</v>
      </c>
      <c r="D106" s="26" t="s">
        <v>36</v>
      </c>
      <c r="E106" s="25" t="s">
        <v>219</v>
      </c>
      <c r="F106" s="27" t="s">
        <v>220</v>
      </c>
      <c r="G106" s="28">
        <v>44671</v>
      </c>
      <c r="H106" s="28">
        <v>44639</v>
      </c>
      <c r="I106" s="29">
        <v>94141.790000000008</v>
      </c>
      <c r="J106" s="29">
        <v>93763.706999999995</v>
      </c>
      <c r="K106" s="32">
        <v>1074.5999999999999</v>
      </c>
      <c r="L106" s="32">
        <v>1097.4000000000001</v>
      </c>
      <c r="M106" s="6">
        <v>35</v>
      </c>
      <c r="N106" s="32">
        <f t="shared" si="26"/>
        <v>1109.5999999999999</v>
      </c>
      <c r="O106" s="32">
        <v>389.66</v>
      </c>
      <c r="P106" s="32">
        <f t="shared" ref="P106:P153" si="28">ROUND((K106+M106)*O106/1341,3)</f>
        <v>322.42099999999999</v>
      </c>
      <c r="Q106" s="36">
        <v>123.97</v>
      </c>
      <c r="R106" s="33">
        <f t="shared" si="17"/>
        <v>-198.45099999999999</v>
      </c>
      <c r="S106" s="33">
        <f t="shared" si="18"/>
        <v>-24952659401.349998</v>
      </c>
      <c r="T106" s="33"/>
      <c r="U106" s="27" t="s">
        <v>28</v>
      </c>
      <c r="V106" s="36">
        <f t="shared" si="19"/>
        <v>125737131.087</v>
      </c>
      <c r="W106" s="34" t="str">
        <f t="shared" si="20"/>
        <v>STI GAUNTLET</v>
      </c>
      <c r="X106" s="36">
        <f t="shared" si="21"/>
        <v>104040209.28719999</v>
      </c>
      <c r="Y106" s="36">
        <f t="shared" si="22"/>
        <v>40540291542.199997</v>
      </c>
      <c r="Z106" s="36">
        <f t="shared" si="23"/>
        <v>15587632140.855389</v>
      </c>
      <c r="AA106" s="36">
        <f t="shared" si="24"/>
        <v>24952659401.344608</v>
      </c>
      <c r="AB106" s="63">
        <f t="shared" si="27"/>
        <v>-5.390167236328125E-3</v>
      </c>
    </row>
    <row r="107" spans="1:28" s="73" customFormat="1" x14ac:dyDescent="0.3">
      <c r="A107" s="83"/>
      <c r="B107" s="25">
        <v>44652</v>
      </c>
      <c r="C107" s="25" t="s">
        <v>43</v>
      </c>
      <c r="D107" s="26" t="s">
        <v>126</v>
      </c>
      <c r="E107" s="25" t="s">
        <v>80</v>
      </c>
      <c r="F107" s="27" t="s">
        <v>186</v>
      </c>
      <c r="G107" s="28">
        <v>44665.722222222219</v>
      </c>
      <c r="H107" s="28">
        <v>44647</v>
      </c>
      <c r="I107" s="29">
        <v>59774.917999999998</v>
      </c>
      <c r="J107" s="29">
        <v>59618.006000000001</v>
      </c>
      <c r="K107" s="32">
        <v>1108.9000000000001</v>
      </c>
      <c r="L107" s="32">
        <v>1108.9000000000001</v>
      </c>
      <c r="M107" s="6">
        <v>35</v>
      </c>
      <c r="N107" s="32">
        <f t="shared" si="26"/>
        <v>1143.9000000000001</v>
      </c>
      <c r="O107" s="32">
        <v>389.66</v>
      </c>
      <c r="P107" s="32">
        <f t="shared" si="28"/>
        <v>332.38799999999998</v>
      </c>
      <c r="Q107" s="36">
        <v>123.97</v>
      </c>
      <c r="R107" s="33">
        <f t="shared" si="17"/>
        <v>-208.41799999999998</v>
      </c>
      <c r="S107" s="33">
        <f t="shared" si="18"/>
        <v>-16662549335.42</v>
      </c>
      <c r="T107" s="33"/>
      <c r="U107" s="27" t="s">
        <v>28</v>
      </c>
      <c r="V107" s="36">
        <f t="shared" si="19"/>
        <v>79947746.046000004</v>
      </c>
      <c r="W107" s="34" t="str">
        <f t="shared" si="20"/>
        <v>RES COGITANS</v>
      </c>
      <c r="X107" s="36">
        <f t="shared" si="21"/>
        <v>68197037.0634</v>
      </c>
      <c r="Y107" s="36">
        <f t="shared" si="22"/>
        <v>26573671412.740002</v>
      </c>
      <c r="Z107" s="36">
        <f t="shared" si="23"/>
        <v>9911122077.3226204</v>
      </c>
      <c r="AA107" s="36">
        <f t="shared" si="24"/>
        <v>16662549335.417381</v>
      </c>
      <c r="AB107" s="63">
        <f t="shared" si="27"/>
        <v>-2.6187896728515625E-3</v>
      </c>
    </row>
    <row r="108" spans="1:28" s="73" customFormat="1" x14ac:dyDescent="0.3">
      <c r="A108" s="83"/>
      <c r="B108" s="25">
        <v>44652</v>
      </c>
      <c r="C108" s="25" t="s">
        <v>103</v>
      </c>
      <c r="D108" s="26" t="s">
        <v>161</v>
      </c>
      <c r="E108" s="25" t="s">
        <v>221</v>
      </c>
      <c r="F108" s="27" t="s">
        <v>222</v>
      </c>
      <c r="G108" s="28">
        <v>44653</v>
      </c>
      <c r="H108" s="28">
        <v>44627</v>
      </c>
      <c r="I108" s="29">
        <v>38141.269</v>
      </c>
      <c r="J108" s="29">
        <v>38091.728000000003</v>
      </c>
      <c r="K108" s="32">
        <v>1163.3499999999999</v>
      </c>
      <c r="L108" s="32" t="s">
        <v>27</v>
      </c>
      <c r="M108" s="3">
        <v>90</v>
      </c>
      <c r="N108" s="32">
        <f>MAX(K108,L108)+M108</f>
        <v>1253.3499999999999</v>
      </c>
      <c r="O108" s="32">
        <v>394.8</v>
      </c>
      <c r="P108" s="36">
        <f t="shared" si="28"/>
        <v>368.995</v>
      </c>
      <c r="Q108" s="36">
        <v>123.97</v>
      </c>
      <c r="R108" s="33">
        <f t="shared" si="17"/>
        <v>-245.02500000000001</v>
      </c>
      <c r="S108" s="33">
        <f t="shared" si="18"/>
        <v>-12516123800.940001</v>
      </c>
      <c r="T108" s="33"/>
      <c r="U108" s="27" t="s">
        <v>28</v>
      </c>
      <c r="V108" s="36">
        <f t="shared" si="19"/>
        <v>51081007.248000003</v>
      </c>
      <c r="W108" s="34" t="str">
        <f t="shared" si="20"/>
        <v>NEUTRON SOUND</v>
      </c>
      <c r="X108" s="36">
        <f t="shared" si="21"/>
        <v>47742267.288800001</v>
      </c>
      <c r="Y108" s="36">
        <f t="shared" si="22"/>
        <v>18848636269.48</v>
      </c>
      <c r="Z108" s="36">
        <f t="shared" si="23"/>
        <v>6332512468.5345602</v>
      </c>
      <c r="AA108" s="36">
        <f t="shared" si="24"/>
        <v>12516123800.945438</v>
      </c>
      <c r="AB108" s="63">
        <f t="shared" si="27"/>
        <v>5.4378509521484375E-3</v>
      </c>
    </row>
    <row r="109" spans="1:28" s="73" customFormat="1" x14ac:dyDescent="0.3">
      <c r="A109" s="83"/>
      <c r="B109" s="25">
        <v>44652</v>
      </c>
      <c r="C109" s="25" t="s">
        <v>103</v>
      </c>
      <c r="D109" s="26" t="s">
        <v>33</v>
      </c>
      <c r="E109" s="57" t="s">
        <v>65</v>
      </c>
      <c r="F109" s="27" t="s">
        <v>223</v>
      </c>
      <c r="G109" s="28">
        <v>44654</v>
      </c>
      <c r="H109" s="28">
        <v>44642</v>
      </c>
      <c r="I109" s="29">
        <v>59999.453999999998</v>
      </c>
      <c r="J109" s="29">
        <v>59815.968000000001</v>
      </c>
      <c r="K109" s="32">
        <v>1097.4000000000001</v>
      </c>
      <c r="L109" s="32"/>
      <c r="M109" s="3">
        <v>56.02</v>
      </c>
      <c r="N109" s="32">
        <f>MAX(K109,L109)+M109</f>
        <v>1153.42</v>
      </c>
      <c r="O109" s="32">
        <v>403.87</v>
      </c>
      <c r="P109" s="36">
        <f t="shared" si="28"/>
        <v>347.37599999999998</v>
      </c>
      <c r="Q109" s="36">
        <v>123.97</v>
      </c>
      <c r="R109" s="33">
        <f t="shared" si="17"/>
        <v>-223.40599999999998</v>
      </c>
      <c r="S109" s="33">
        <f t="shared" si="18"/>
        <v>-17920113083.139999</v>
      </c>
      <c r="T109" s="33"/>
      <c r="U109" s="27" t="s">
        <v>28</v>
      </c>
      <c r="V109" s="36">
        <f t="shared" si="19"/>
        <v>80213213.088</v>
      </c>
      <c r="W109" s="34" t="str">
        <f t="shared" si="20"/>
        <v>BOW PIONEER</v>
      </c>
      <c r="X109" s="36">
        <f t="shared" si="21"/>
        <v>68992933.810560003</v>
      </c>
      <c r="Y109" s="36">
        <f t="shared" si="22"/>
        <v>27864145109.66</v>
      </c>
      <c r="Z109" s="36">
        <f t="shared" si="23"/>
        <v>9944032026.5193596</v>
      </c>
      <c r="AA109" s="36">
        <f t="shared" si="24"/>
        <v>17920113083.14064</v>
      </c>
      <c r="AB109" s="63">
        <f t="shared" si="27"/>
        <v>6.40869140625E-4</v>
      </c>
    </row>
    <row r="110" spans="1:28" s="73" customFormat="1" x14ac:dyDescent="0.3">
      <c r="A110" s="83"/>
      <c r="B110" s="25">
        <v>44652</v>
      </c>
      <c r="C110" s="25" t="s">
        <v>103</v>
      </c>
      <c r="D110" s="26" t="s">
        <v>33</v>
      </c>
      <c r="E110" s="25" t="s">
        <v>224</v>
      </c>
      <c r="F110" s="27" t="s">
        <v>223</v>
      </c>
      <c r="G110" s="28">
        <v>44654</v>
      </c>
      <c r="H110" s="28">
        <v>44632</v>
      </c>
      <c r="I110" s="29">
        <v>30017.665999999997</v>
      </c>
      <c r="J110" s="29">
        <v>29845.956999999999</v>
      </c>
      <c r="K110" s="32">
        <v>1020.2</v>
      </c>
      <c r="L110" s="32"/>
      <c r="M110" s="3">
        <v>56.02</v>
      </c>
      <c r="N110" s="32">
        <f>MAX(K110,L110)+M110</f>
        <v>1076.22</v>
      </c>
      <c r="O110" s="32">
        <v>403.87</v>
      </c>
      <c r="P110" s="36">
        <f t="shared" si="28"/>
        <v>324.12599999999998</v>
      </c>
      <c r="Q110" s="36">
        <v>123.97</v>
      </c>
      <c r="R110" s="33">
        <f t="shared" si="17"/>
        <v>-200.15599999999998</v>
      </c>
      <c r="S110" s="33">
        <f t="shared" si="18"/>
        <v>-8010929322.2200003</v>
      </c>
      <c r="T110" s="33"/>
      <c r="U110" s="27" t="s">
        <v>28</v>
      </c>
      <c r="V110" s="36">
        <f t="shared" si="19"/>
        <v>40023428.336999997</v>
      </c>
      <c r="W110" s="34" t="str">
        <f t="shared" si="20"/>
        <v>AGIOS NICOLAOS</v>
      </c>
      <c r="X110" s="36">
        <f t="shared" si="21"/>
        <v>32120815.84254</v>
      </c>
      <c r="Y110" s="36">
        <f t="shared" si="22"/>
        <v>12972633733.16</v>
      </c>
      <c r="Z110" s="36">
        <f t="shared" si="23"/>
        <v>4961704410.9378901</v>
      </c>
      <c r="AA110" s="36">
        <f t="shared" si="24"/>
        <v>8010929322.2221098</v>
      </c>
      <c r="AB110" s="63">
        <f t="shared" si="27"/>
        <v>2.109527587890625E-3</v>
      </c>
    </row>
    <row r="111" spans="1:28" s="73" customFormat="1" x14ac:dyDescent="0.3">
      <c r="A111" s="83"/>
      <c r="B111" s="25">
        <v>44652</v>
      </c>
      <c r="C111" s="25" t="s">
        <v>103</v>
      </c>
      <c r="D111" s="26" t="s">
        <v>33</v>
      </c>
      <c r="E111" s="25" t="s">
        <v>225</v>
      </c>
      <c r="F111" s="27" t="s">
        <v>226</v>
      </c>
      <c r="G111" s="28">
        <v>44658</v>
      </c>
      <c r="H111" s="28">
        <v>44643</v>
      </c>
      <c r="I111" s="29">
        <v>59982.966</v>
      </c>
      <c r="J111" s="29">
        <v>59774.667000000001</v>
      </c>
      <c r="K111" s="32">
        <v>1123.3</v>
      </c>
      <c r="L111" s="32" t="s">
        <v>27</v>
      </c>
      <c r="M111" s="3">
        <v>56.02</v>
      </c>
      <c r="N111" s="32">
        <f>MAX(K111,L111)+M111</f>
        <v>1179.32</v>
      </c>
      <c r="O111" s="32">
        <v>401.3</v>
      </c>
      <c r="P111" s="36">
        <f t="shared" si="28"/>
        <v>352.91699999999997</v>
      </c>
      <c r="Q111" s="36">
        <v>123.97</v>
      </c>
      <c r="R111" s="33">
        <f t="shared" si="17"/>
        <v>-228.94699999999997</v>
      </c>
      <c r="S111" s="33">
        <f t="shared" si="18"/>
        <v>-18351894349.459999</v>
      </c>
      <c r="T111" s="33"/>
      <c r="U111" s="27" t="s">
        <v>28</v>
      </c>
      <c r="V111" s="36">
        <f t="shared" si="19"/>
        <v>80157828.446999997</v>
      </c>
      <c r="W111" s="34" t="str">
        <f t="shared" si="20"/>
        <v>KAMOME VICTORIA</v>
      </c>
      <c r="X111" s="36">
        <f t="shared" si="21"/>
        <v>70493460.28644</v>
      </c>
      <c r="Y111" s="36">
        <f t="shared" si="22"/>
        <v>28289060342.029999</v>
      </c>
      <c r="Z111" s="36">
        <f t="shared" si="23"/>
        <v>9937165992.5745888</v>
      </c>
      <c r="AA111" s="36">
        <f t="shared" si="24"/>
        <v>18351894349.45541</v>
      </c>
      <c r="AB111" s="63">
        <f t="shared" si="27"/>
        <v>-4.589080810546875E-3</v>
      </c>
    </row>
    <row r="112" spans="1:28" s="73" customFormat="1" x14ac:dyDescent="0.3">
      <c r="A112" s="83"/>
      <c r="B112" s="25">
        <v>44652</v>
      </c>
      <c r="C112" s="25" t="s">
        <v>23</v>
      </c>
      <c r="D112" s="26" t="s">
        <v>24</v>
      </c>
      <c r="E112" s="25" t="s">
        <v>227</v>
      </c>
      <c r="F112" s="27" t="s">
        <v>228</v>
      </c>
      <c r="G112" s="28">
        <v>44672</v>
      </c>
      <c r="H112" s="28">
        <v>44644</v>
      </c>
      <c r="I112" s="29">
        <v>39539.684999999998</v>
      </c>
      <c r="J112" s="29">
        <v>39538.28</v>
      </c>
      <c r="K112" s="32">
        <v>1117.45</v>
      </c>
      <c r="L112" s="32" t="s">
        <v>27</v>
      </c>
      <c r="M112" s="3">
        <v>47.25</v>
      </c>
      <c r="N112" s="32">
        <f t="shared" ref="N112:N117" si="29">MIN(K112,L112)+M112</f>
        <v>1164.7</v>
      </c>
      <c r="O112" s="32">
        <v>394.8</v>
      </c>
      <c r="P112" s="32">
        <f t="shared" si="28"/>
        <v>342.89600000000002</v>
      </c>
      <c r="Q112" s="32">
        <v>123.97</v>
      </c>
      <c r="R112" s="33">
        <f t="shared" si="17"/>
        <v>-218.92600000000002</v>
      </c>
      <c r="S112" s="33">
        <f t="shared" si="18"/>
        <v>-11607638990.440001</v>
      </c>
      <c r="T112" s="33"/>
      <c r="U112" s="27"/>
      <c r="V112" s="36">
        <f t="shared" si="19"/>
        <v>53020833.479999997</v>
      </c>
      <c r="W112" s="34" t="str">
        <f t="shared" si="20"/>
        <v>ATLAS T</v>
      </c>
      <c r="X112" s="36">
        <f t="shared" si="21"/>
        <v>46050234.715999998</v>
      </c>
      <c r="Y112" s="36">
        <f t="shared" si="22"/>
        <v>18180631716.959999</v>
      </c>
      <c r="Z112" s="36">
        <f t="shared" si="23"/>
        <v>6572992726.5155993</v>
      </c>
      <c r="AA112" s="36">
        <f t="shared" si="24"/>
        <v>11607638990.444401</v>
      </c>
      <c r="AB112" s="63">
        <f t="shared" si="27"/>
        <v>4.4002532958984375E-3</v>
      </c>
    </row>
    <row r="113" spans="1:29" s="73" customFormat="1" x14ac:dyDescent="0.3">
      <c r="A113" s="83"/>
      <c r="B113" s="25">
        <v>44652</v>
      </c>
      <c r="C113" s="25" t="s">
        <v>23</v>
      </c>
      <c r="D113" s="26" t="s">
        <v>24</v>
      </c>
      <c r="E113" s="57" t="s">
        <v>229</v>
      </c>
      <c r="F113" s="27" t="s">
        <v>230</v>
      </c>
      <c r="G113" s="28">
        <v>44676</v>
      </c>
      <c r="H113" s="28">
        <v>44651</v>
      </c>
      <c r="I113" s="29">
        <v>59963.317000000003</v>
      </c>
      <c r="J113" s="29">
        <v>59546.603999999999</v>
      </c>
      <c r="K113" s="32">
        <v>1079.95</v>
      </c>
      <c r="L113" s="32" t="s">
        <v>27</v>
      </c>
      <c r="M113" s="3">
        <v>47.25</v>
      </c>
      <c r="N113" s="32">
        <f t="shared" si="29"/>
        <v>1127.2</v>
      </c>
      <c r="O113" s="32">
        <v>394.8</v>
      </c>
      <c r="P113" s="32">
        <f t="shared" si="28"/>
        <v>331.85599999999999</v>
      </c>
      <c r="Q113" s="32">
        <v>123.97</v>
      </c>
      <c r="R113" s="33">
        <f t="shared" si="17"/>
        <v>-207.886</v>
      </c>
      <c r="S113" s="33">
        <f t="shared" si="18"/>
        <v>-16600112032.969999</v>
      </c>
      <c r="T113" s="33"/>
      <c r="U113" s="27"/>
      <c r="V113" s="36">
        <f t="shared" si="19"/>
        <v>79851995.964000002</v>
      </c>
      <c r="W113" s="34" t="str">
        <f t="shared" si="20"/>
        <v>AMALIA</v>
      </c>
      <c r="X113" s="36">
        <f t="shared" si="21"/>
        <v>67120932.028799996</v>
      </c>
      <c r="Y113" s="36">
        <f t="shared" si="22"/>
        <v>26499363972.630001</v>
      </c>
      <c r="Z113" s="36">
        <f t="shared" si="23"/>
        <v>9899251939.6570797</v>
      </c>
      <c r="AA113" s="36">
        <f t="shared" si="24"/>
        <v>16600112032.972921</v>
      </c>
      <c r="AB113" s="63">
        <f t="shared" si="27"/>
        <v>2.92205810546875E-3</v>
      </c>
    </row>
    <row r="114" spans="1:29" x14ac:dyDescent="0.3">
      <c r="A114" s="83"/>
      <c r="B114" s="25">
        <v>44652</v>
      </c>
      <c r="C114" s="25" t="s">
        <v>23</v>
      </c>
      <c r="D114" s="26" t="s">
        <v>64</v>
      </c>
      <c r="E114" s="25" t="s">
        <v>231</v>
      </c>
      <c r="F114" s="27" t="s">
        <v>223</v>
      </c>
      <c r="G114" s="28">
        <v>44656</v>
      </c>
      <c r="H114" s="28">
        <v>44626</v>
      </c>
      <c r="I114" s="29">
        <v>89070.899000000005</v>
      </c>
      <c r="J114" s="29">
        <v>88645.477000000014</v>
      </c>
      <c r="K114" s="32">
        <v>1163.3499999999999</v>
      </c>
      <c r="L114" s="32" t="s">
        <v>27</v>
      </c>
      <c r="M114" s="3">
        <v>41.12</v>
      </c>
      <c r="N114" s="32">
        <f t="shared" si="29"/>
        <v>1204.4699999999998</v>
      </c>
      <c r="O114" s="32">
        <v>392.35</v>
      </c>
      <c r="P114" s="32">
        <f t="shared" si="28"/>
        <v>352.404</v>
      </c>
      <c r="Q114" s="32">
        <v>123.97</v>
      </c>
      <c r="R114" s="33">
        <f t="shared" si="17"/>
        <v>-228.434</v>
      </c>
      <c r="S114" s="33">
        <f t="shared" si="18"/>
        <v>-27154768437.540001</v>
      </c>
      <c r="T114" s="33"/>
      <c r="U114" s="27"/>
      <c r="V114" s="79">
        <f t="shared" si="19"/>
        <v>118873584.65700002</v>
      </c>
      <c r="W114" s="55" t="str">
        <f t="shared" si="20"/>
        <v>FRONT FUSION ex GOTLAND MARIAEN</v>
      </c>
      <c r="X114" s="79">
        <f t="shared" si="21"/>
        <v>106770817.68219</v>
      </c>
      <c r="Y114" s="88">
        <f t="shared" si="22"/>
        <v>41891526727.470001</v>
      </c>
      <c r="Z114" s="79">
        <f t="shared" si="23"/>
        <v>14736758289.928293</v>
      </c>
      <c r="AA114" s="79">
        <f t="shared" si="24"/>
        <v>27154768437.54171</v>
      </c>
      <c r="AB114" s="63">
        <f>S114+AA114</f>
        <v>1.708984375E-3</v>
      </c>
      <c r="AC114" s="64"/>
    </row>
    <row r="115" spans="1:29" x14ac:dyDescent="0.3">
      <c r="A115" s="83"/>
      <c r="B115" s="25">
        <v>44652</v>
      </c>
      <c r="C115" s="25" t="s">
        <v>23</v>
      </c>
      <c r="D115" s="26" t="s">
        <v>36</v>
      </c>
      <c r="E115" s="25" t="s">
        <v>232</v>
      </c>
      <c r="F115" s="27" t="s">
        <v>233</v>
      </c>
      <c r="G115" s="28">
        <v>44675</v>
      </c>
      <c r="H115" s="28">
        <v>44645</v>
      </c>
      <c r="I115" s="29">
        <v>94614.837</v>
      </c>
      <c r="J115" s="29">
        <v>94077.312999999995</v>
      </c>
      <c r="K115" s="32">
        <v>1113.5999999999999</v>
      </c>
      <c r="L115" s="32" t="s">
        <v>27</v>
      </c>
      <c r="M115" s="3">
        <v>47.25</v>
      </c>
      <c r="N115" s="32">
        <f t="shared" si="29"/>
        <v>1160.8499999999999</v>
      </c>
      <c r="O115" s="32">
        <v>394.8</v>
      </c>
      <c r="P115" s="32">
        <f t="shared" si="28"/>
        <v>341.76299999999998</v>
      </c>
      <c r="Q115" s="32">
        <v>123.97</v>
      </c>
      <c r="R115" s="33">
        <f t="shared" si="17"/>
        <v>-217.79299999999998</v>
      </c>
      <c r="S115" s="33">
        <f t="shared" si="18"/>
        <v>-27476258888.709999</v>
      </c>
      <c r="T115" s="33"/>
      <c r="U115" s="27" t="s">
        <v>28</v>
      </c>
      <c r="V115" s="36">
        <f t="shared" si="19"/>
        <v>126157676.733</v>
      </c>
      <c r="W115" s="34" t="str">
        <f t="shared" si="20"/>
        <v>CLIO</v>
      </c>
      <c r="X115" s="36">
        <f t="shared" si="21"/>
        <v>109209648.79604998</v>
      </c>
      <c r="Y115" s="36">
        <f t="shared" si="22"/>
        <v>43116026073.300003</v>
      </c>
      <c r="Z115" s="36">
        <f t="shared" si="23"/>
        <v>15639767184.59001</v>
      </c>
      <c r="AA115" s="36">
        <f t="shared" si="24"/>
        <v>27476258888.709991</v>
      </c>
      <c r="AB115" s="63">
        <f t="shared" ref="AB115:AB154" si="30">S115+AA115</f>
        <v>0</v>
      </c>
      <c r="AC115" s="64"/>
    </row>
    <row r="116" spans="1:29" x14ac:dyDescent="0.3">
      <c r="A116" s="83"/>
      <c r="B116" s="25">
        <v>44652</v>
      </c>
      <c r="C116" s="25" t="s">
        <v>23</v>
      </c>
      <c r="D116" s="26" t="s">
        <v>36</v>
      </c>
      <c r="E116" s="25" t="s">
        <v>234</v>
      </c>
      <c r="F116" s="27" t="s">
        <v>215</v>
      </c>
      <c r="G116" s="28">
        <v>44671</v>
      </c>
      <c r="H116" s="28">
        <v>44646</v>
      </c>
      <c r="I116" s="29">
        <v>37442.652999999998</v>
      </c>
      <c r="J116" s="29">
        <v>37388.741000000002</v>
      </c>
      <c r="K116" s="32">
        <v>1108.9000000000001</v>
      </c>
      <c r="L116" s="32" t="s">
        <v>27</v>
      </c>
      <c r="M116" s="3">
        <v>53.015000000000001</v>
      </c>
      <c r="N116" s="32">
        <f t="shared" si="29"/>
        <v>1161.9150000000002</v>
      </c>
      <c r="O116" s="32">
        <v>403.87</v>
      </c>
      <c r="P116" s="32">
        <f t="shared" si="28"/>
        <v>349.935</v>
      </c>
      <c r="Q116" s="32">
        <v>123.97</v>
      </c>
      <c r="R116" s="33">
        <f t="shared" si="17"/>
        <v>-225.965</v>
      </c>
      <c r="S116" s="33">
        <f t="shared" si="18"/>
        <v>-11329501339.35</v>
      </c>
      <c r="T116" s="33"/>
      <c r="U116" s="27"/>
      <c r="V116" s="36">
        <f t="shared" si="19"/>
        <v>50138301.681000002</v>
      </c>
      <c r="W116" s="34" t="str">
        <f t="shared" si="20"/>
        <v>NAVE PULSAR</v>
      </c>
      <c r="X116" s="36">
        <f t="shared" si="21"/>
        <v>43442538.999015011</v>
      </c>
      <c r="Y116" s="36">
        <f t="shared" si="22"/>
        <v>17545146598.740002</v>
      </c>
      <c r="Z116" s="36">
        <f t="shared" si="23"/>
        <v>6215645259.3935699</v>
      </c>
      <c r="AA116" s="36">
        <f t="shared" si="24"/>
        <v>11329501339.346432</v>
      </c>
      <c r="AB116" s="63">
        <f t="shared" si="30"/>
        <v>-3.5686492919921875E-3</v>
      </c>
      <c r="AC116" s="64"/>
    </row>
    <row r="117" spans="1:29" ht="14.5" thickBot="1" x14ac:dyDescent="0.35">
      <c r="A117" s="83"/>
      <c r="B117" s="48">
        <v>44652</v>
      </c>
      <c r="C117" s="48" t="s">
        <v>23</v>
      </c>
      <c r="D117" s="49" t="s">
        <v>181</v>
      </c>
      <c r="E117" s="48" t="s">
        <v>235</v>
      </c>
      <c r="F117" s="50" t="s">
        <v>236</v>
      </c>
      <c r="G117" s="51">
        <v>44674</v>
      </c>
      <c r="H117" s="51">
        <v>44651</v>
      </c>
      <c r="I117" s="52">
        <v>60045.499000000003</v>
      </c>
      <c r="J117" s="52">
        <v>59855.936000000002</v>
      </c>
      <c r="K117" s="53">
        <v>1079.95</v>
      </c>
      <c r="L117" s="53"/>
      <c r="M117" s="4">
        <v>41.12</v>
      </c>
      <c r="N117" s="53">
        <f t="shared" si="29"/>
        <v>1121.07</v>
      </c>
      <c r="O117" s="53">
        <v>394.8</v>
      </c>
      <c r="P117" s="53">
        <f t="shared" si="28"/>
        <v>330.05099999999999</v>
      </c>
      <c r="Q117" s="53">
        <v>123.97</v>
      </c>
      <c r="R117" s="54">
        <f t="shared" si="17"/>
        <v>-206.08099999999999</v>
      </c>
      <c r="S117" s="54">
        <f t="shared" si="18"/>
        <v>-16541464507.879999</v>
      </c>
      <c r="T117" s="54"/>
      <c r="U117" s="50"/>
      <c r="V117" s="88">
        <f t="shared" si="19"/>
        <v>80266810.175999999</v>
      </c>
      <c r="W117" s="55" t="str">
        <f t="shared" si="20"/>
        <v>BLUE BIRD</v>
      </c>
      <c r="X117" s="88">
        <f t="shared" si="21"/>
        <v>67102694.171519995</v>
      </c>
      <c r="Y117" s="88">
        <f t="shared" si="22"/>
        <v>26492140965.400002</v>
      </c>
      <c r="Z117" s="88">
        <f t="shared" si="23"/>
        <v>9950676457.5187206</v>
      </c>
      <c r="AA117" s="88">
        <f t="shared" si="24"/>
        <v>16541464507.881281</v>
      </c>
      <c r="AB117" s="63">
        <f t="shared" si="30"/>
        <v>1.28173828125E-3</v>
      </c>
      <c r="AC117" s="64"/>
    </row>
    <row r="118" spans="1:29" s="66" customFormat="1" x14ac:dyDescent="0.3">
      <c r="A118" s="76"/>
      <c r="B118" s="15">
        <v>44682</v>
      </c>
      <c r="C118" s="15" t="s">
        <v>43</v>
      </c>
      <c r="D118" s="16" t="s">
        <v>86</v>
      </c>
      <c r="E118" s="15" t="s">
        <v>237</v>
      </c>
      <c r="F118" s="17" t="s">
        <v>238</v>
      </c>
      <c r="G118" s="18">
        <v>44689.493055555555</v>
      </c>
      <c r="H118" s="18">
        <v>44671</v>
      </c>
      <c r="I118" s="19">
        <v>59998.949000000001</v>
      </c>
      <c r="J118" s="19">
        <v>59858.925999999999</v>
      </c>
      <c r="K118" s="22">
        <v>1065.8</v>
      </c>
      <c r="L118" s="22"/>
      <c r="M118" s="89">
        <v>10</v>
      </c>
      <c r="N118" s="22">
        <f>MIN(K118:L118)+M118</f>
        <v>1075.8</v>
      </c>
      <c r="O118" s="22">
        <v>392.35</v>
      </c>
      <c r="P118" s="22">
        <f t="shared" si="28"/>
        <v>314.75799999999998</v>
      </c>
      <c r="Q118" s="90">
        <v>123.97</v>
      </c>
      <c r="R118" s="23">
        <f t="shared" si="17"/>
        <v>-190.78799999999998</v>
      </c>
      <c r="S118" s="23">
        <f t="shared" si="18"/>
        <v>-15314709161.52</v>
      </c>
      <c r="T118" s="23"/>
      <c r="U118" s="17" t="s">
        <v>28</v>
      </c>
      <c r="V118" s="90">
        <f t="shared" si="19"/>
        <v>80270819.766000003</v>
      </c>
      <c r="W118" s="56" t="str">
        <f t="shared" si="20"/>
        <v>HAFNIA BEIJING</v>
      </c>
      <c r="X118" s="90">
        <f t="shared" si="21"/>
        <v>64396232.590799995</v>
      </c>
      <c r="Y118" s="90">
        <f t="shared" si="22"/>
        <v>25265882687.91</v>
      </c>
      <c r="Z118" s="90">
        <f t="shared" si="23"/>
        <v>9951173526.3910198</v>
      </c>
      <c r="AA118" s="90">
        <f t="shared" si="24"/>
        <v>15314709161.51898</v>
      </c>
      <c r="AB118" s="65">
        <f t="shared" si="30"/>
        <v>-1.0204315185546875E-3</v>
      </c>
    </row>
    <row r="119" spans="1:29" x14ac:dyDescent="0.3">
      <c r="A119" s="78"/>
      <c r="B119" s="25">
        <v>44682</v>
      </c>
      <c r="C119" s="25" t="s">
        <v>43</v>
      </c>
      <c r="D119" s="26" t="s">
        <v>140</v>
      </c>
      <c r="E119" s="25" t="s">
        <v>239</v>
      </c>
      <c r="F119" s="27" t="s">
        <v>240</v>
      </c>
      <c r="G119" s="28">
        <v>44687</v>
      </c>
      <c r="H119" s="28">
        <v>44672</v>
      </c>
      <c r="I119" s="29">
        <v>30399.397000000001</v>
      </c>
      <c r="J119" s="29">
        <v>29902.260999999999</v>
      </c>
      <c r="K119" s="32">
        <v>1055.55</v>
      </c>
      <c r="L119" s="32" t="s">
        <v>27</v>
      </c>
      <c r="M119" s="80">
        <v>10</v>
      </c>
      <c r="N119" s="32">
        <f>K119+M119</f>
        <v>1065.55</v>
      </c>
      <c r="O119" s="32">
        <v>392.35</v>
      </c>
      <c r="P119" s="32">
        <f t="shared" si="28"/>
        <v>311.75900000000001</v>
      </c>
      <c r="Q119" s="36">
        <v>123.97</v>
      </c>
      <c r="R119" s="33">
        <f t="shared" si="17"/>
        <v>-187.78900000000002</v>
      </c>
      <c r="S119" s="33">
        <f t="shared" si="18"/>
        <v>-7530138341.54</v>
      </c>
      <c r="T119" s="33"/>
      <c r="U119" s="27" t="s">
        <v>28</v>
      </c>
      <c r="V119" s="36">
        <f t="shared" si="19"/>
        <v>40098932.000999995</v>
      </c>
      <c r="W119" s="34" t="str">
        <f t="shared" si="20"/>
        <v>SKS DEE</v>
      </c>
      <c r="X119" s="36">
        <f t="shared" si="21"/>
        <v>31862354.208549999</v>
      </c>
      <c r="Y119" s="36">
        <f t="shared" si="22"/>
        <v>12501202941.700001</v>
      </c>
      <c r="Z119" s="36">
        <f t="shared" si="23"/>
        <v>4971064600.163969</v>
      </c>
      <c r="AA119" s="36">
        <f t="shared" si="24"/>
        <v>7530138341.5360317</v>
      </c>
      <c r="AB119" s="63">
        <f t="shared" si="30"/>
        <v>-3.9682388305664063E-3</v>
      </c>
      <c r="AC119" s="64"/>
    </row>
    <row r="120" spans="1:29" x14ac:dyDescent="0.3">
      <c r="A120" s="78"/>
      <c r="B120" s="25">
        <v>44682</v>
      </c>
      <c r="C120" s="25" t="s">
        <v>43</v>
      </c>
      <c r="D120" s="26" t="s">
        <v>91</v>
      </c>
      <c r="E120" s="25" t="s">
        <v>152</v>
      </c>
      <c r="F120" s="27" t="s">
        <v>241</v>
      </c>
      <c r="G120" s="28">
        <v>44696</v>
      </c>
      <c r="H120" s="28">
        <v>44683</v>
      </c>
      <c r="I120" s="29">
        <v>89987.615000000005</v>
      </c>
      <c r="J120" s="29">
        <v>89761.176000000007</v>
      </c>
      <c r="K120" s="32">
        <v>1132.3</v>
      </c>
      <c r="L120" s="32" t="s">
        <v>27</v>
      </c>
      <c r="M120" s="80">
        <v>10</v>
      </c>
      <c r="N120" s="32">
        <f>K120+M120</f>
        <v>1142.3</v>
      </c>
      <c r="O120" s="32">
        <v>392.35</v>
      </c>
      <c r="P120" s="32">
        <f t="shared" si="28"/>
        <v>334.214</v>
      </c>
      <c r="Q120" s="36">
        <v>123.97</v>
      </c>
      <c r="R120" s="33">
        <f t="shared" si="17"/>
        <v>-210.244</v>
      </c>
      <c r="S120" s="33">
        <f t="shared" si="18"/>
        <v>-25307014989.189999</v>
      </c>
      <c r="T120" s="33"/>
      <c r="U120" s="27" t="s">
        <v>28</v>
      </c>
      <c r="V120" s="36">
        <f t="shared" si="19"/>
        <v>120369737.016</v>
      </c>
      <c r="W120" s="34" t="str">
        <f t="shared" si="20"/>
        <v>SPARTO</v>
      </c>
      <c r="X120" s="36">
        <f t="shared" si="21"/>
        <v>102534191.34480001</v>
      </c>
      <c r="Y120" s="36">
        <f t="shared" si="22"/>
        <v>40229251287.07</v>
      </c>
      <c r="Z120" s="36">
        <f t="shared" si="23"/>
        <v>14922236297.87352</v>
      </c>
      <c r="AA120" s="36">
        <f t="shared" si="24"/>
        <v>25307014989.19648</v>
      </c>
      <c r="AB120" s="63">
        <f t="shared" si="30"/>
        <v>6.481170654296875E-3</v>
      </c>
      <c r="AC120" s="64"/>
    </row>
    <row r="121" spans="1:29" x14ac:dyDescent="0.3">
      <c r="A121" s="78"/>
      <c r="B121" s="25">
        <v>44682</v>
      </c>
      <c r="C121" s="25" t="s">
        <v>103</v>
      </c>
      <c r="D121" s="26" t="s">
        <v>108</v>
      </c>
      <c r="E121" s="25" t="s">
        <v>242</v>
      </c>
      <c r="F121" s="27" t="s">
        <v>243</v>
      </c>
      <c r="G121" s="28">
        <v>44703</v>
      </c>
      <c r="H121" s="28">
        <v>44688</v>
      </c>
      <c r="I121" s="29">
        <v>59999.572</v>
      </c>
      <c r="J121" s="29">
        <v>59779.411999999997</v>
      </c>
      <c r="K121" s="32">
        <v>1159.05</v>
      </c>
      <c r="L121" s="32" t="s">
        <v>27</v>
      </c>
      <c r="M121" s="3">
        <v>10</v>
      </c>
      <c r="N121" s="32">
        <f>MAX(K121,L121)+M121</f>
        <v>1169.05</v>
      </c>
      <c r="O121" s="32">
        <v>394.8</v>
      </c>
      <c r="P121" s="36">
        <f t="shared" si="28"/>
        <v>344.17700000000002</v>
      </c>
      <c r="Q121" s="36">
        <f>AVERAGE(Q115:Q120)</f>
        <v>123.97000000000001</v>
      </c>
      <c r="R121" s="33">
        <f t="shared" si="17"/>
        <v>-220.20699999999999</v>
      </c>
      <c r="S121" s="33">
        <f t="shared" si="18"/>
        <v>-17652716115.880001</v>
      </c>
      <c r="T121" s="33"/>
      <c r="U121" s="27" t="s">
        <v>28</v>
      </c>
      <c r="V121" s="36">
        <f t="shared" si="19"/>
        <v>80164191.491999999</v>
      </c>
      <c r="W121" s="34" t="str">
        <f t="shared" si="20"/>
        <v>LIBERTY</v>
      </c>
      <c r="X121" s="36">
        <f t="shared" si="21"/>
        <v>69885121.5986</v>
      </c>
      <c r="Y121" s="36">
        <f t="shared" si="22"/>
        <v>27590670935.139999</v>
      </c>
      <c r="Z121" s="36">
        <f t="shared" si="23"/>
        <v>9937954819.2632408</v>
      </c>
      <c r="AA121" s="36">
        <f t="shared" si="24"/>
        <v>17652716115.876759</v>
      </c>
      <c r="AB121" s="63">
        <f t="shared" si="30"/>
        <v>-3.24249267578125E-3</v>
      </c>
      <c r="AC121" s="64"/>
    </row>
    <row r="122" spans="1:29" x14ac:dyDescent="0.3">
      <c r="A122" s="78"/>
      <c r="B122" s="25">
        <v>44682</v>
      </c>
      <c r="C122" s="25" t="s">
        <v>103</v>
      </c>
      <c r="D122" s="26" t="s">
        <v>73</v>
      </c>
      <c r="E122" s="25" t="s">
        <v>244</v>
      </c>
      <c r="F122" s="27" t="s">
        <v>238</v>
      </c>
      <c r="G122" s="28">
        <v>44691</v>
      </c>
      <c r="H122" s="28">
        <v>44673</v>
      </c>
      <c r="I122" s="29">
        <v>89981.097999999998</v>
      </c>
      <c r="J122" s="29">
        <v>89782.099000000002</v>
      </c>
      <c r="K122" s="32">
        <v>1058.05</v>
      </c>
      <c r="L122" s="32" t="s">
        <v>27</v>
      </c>
      <c r="M122" s="3">
        <v>41</v>
      </c>
      <c r="N122" s="32">
        <f>MAX(K122,L122)+M122</f>
        <v>1099.05</v>
      </c>
      <c r="O122" s="32">
        <v>401.3</v>
      </c>
      <c r="P122" s="36">
        <f t="shared" si="28"/>
        <v>328.89499999999998</v>
      </c>
      <c r="Q122" s="36">
        <f>AVERAGE(Q116:Q120)</f>
        <v>123.97</v>
      </c>
      <c r="R122" s="33">
        <f t="shared" si="17"/>
        <v>-204.92499999999998</v>
      </c>
      <c r="S122" s="33">
        <f t="shared" si="18"/>
        <v>-24672518090.990002</v>
      </c>
      <c r="T122" s="33"/>
      <c r="U122" s="27" t="s">
        <v>28</v>
      </c>
      <c r="V122" s="36">
        <f t="shared" si="19"/>
        <v>120397794.759</v>
      </c>
      <c r="W122" s="34" t="str">
        <f t="shared" si="20"/>
        <v>TORM KIARA</v>
      </c>
      <c r="X122" s="36">
        <f t="shared" si="21"/>
        <v>98675015.905949995</v>
      </c>
      <c r="Y122" s="36">
        <f t="shared" si="22"/>
        <v>39598232707.260002</v>
      </c>
      <c r="Z122" s="36">
        <f t="shared" si="23"/>
        <v>14925714616.27323</v>
      </c>
      <c r="AA122" s="36">
        <f t="shared" si="24"/>
        <v>24672518090.986771</v>
      </c>
      <c r="AB122" s="63">
        <f t="shared" si="30"/>
        <v>-3.231048583984375E-3</v>
      </c>
      <c r="AC122" s="64"/>
    </row>
    <row r="123" spans="1:29" x14ac:dyDescent="0.3">
      <c r="A123" s="78"/>
      <c r="B123" s="25">
        <v>44682</v>
      </c>
      <c r="C123" s="25" t="s">
        <v>103</v>
      </c>
      <c r="D123" s="26" t="s">
        <v>73</v>
      </c>
      <c r="E123" s="25" t="s">
        <v>245</v>
      </c>
      <c r="F123" s="27" t="s">
        <v>246</v>
      </c>
      <c r="G123" s="28">
        <v>44700</v>
      </c>
      <c r="H123" s="28">
        <v>44686</v>
      </c>
      <c r="I123" s="29">
        <v>88395.053</v>
      </c>
      <c r="J123" s="29">
        <v>88345.869000000006</v>
      </c>
      <c r="K123" s="32">
        <v>1155.5</v>
      </c>
      <c r="L123" s="32" t="s">
        <v>27</v>
      </c>
      <c r="M123" s="80">
        <v>47</v>
      </c>
      <c r="N123" s="32">
        <f>K123+M123</f>
        <v>1202.5</v>
      </c>
      <c r="O123" s="32">
        <v>401.3</v>
      </c>
      <c r="P123" s="36">
        <f t="shared" si="28"/>
        <v>359.85300000000001</v>
      </c>
      <c r="Q123" s="36">
        <v>123.97</v>
      </c>
      <c r="R123" s="33">
        <f t="shared" si="17"/>
        <v>-235.88300000000001</v>
      </c>
      <c r="S123" s="33">
        <f t="shared" si="18"/>
        <v>-27945486035.84</v>
      </c>
      <c r="T123" s="33"/>
      <c r="U123" s="27" t="s">
        <v>28</v>
      </c>
      <c r="V123" s="36">
        <f t="shared" si="19"/>
        <v>118471810.32900001</v>
      </c>
      <c r="W123" s="34" t="str">
        <f t="shared" si="20"/>
        <v>TORM HOUSTON</v>
      </c>
      <c r="X123" s="36">
        <f t="shared" si="21"/>
        <v>106235907.47250001</v>
      </c>
      <c r="Y123" s="36">
        <f t="shared" si="22"/>
        <v>42632436362.32</v>
      </c>
      <c r="Z123" s="36">
        <f t="shared" si="23"/>
        <v>14686950326.486132</v>
      </c>
      <c r="AA123" s="36">
        <f t="shared" si="24"/>
        <v>27945486035.83387</v>
      </c>
      <c r="AB123" s="63">
        <f t="shared" si="30"/>
        <v>-6.130218505859375E-3</v>
      </c>
      <c r="AC123" s="64"/>
    </row>
    <row r="124" spans="1:29" x14ac:dyDescent="0.3">
      <c r="A124" s="78"/>
      <c r="B124" s="25">
        <v>44682</v>
      </c>
      <c r="C124" s="25" t="s">
        <v>103</v>
      </c>
      <c r="D124" s="26" t="s">
        <v>117</v>
      </c>
      <c r="E124" s="25" t="s">
        <v>247</v>
      </c>
      <c r="F124" s="27" t="s">
        <v>248</v>
      </c>
      <c r="G124" s="28">
        <v>44711</v>
      </c>
      <c r="H124" s="28">
        <v>44695</v>
      </c>
      <c r="I124" s="29">
        <v>30093.942999999999</v>
      </c>
      <c r="J124" s="29">
        <v>30081.31</v>
      </c>
      <c r="K124" s="32">
        <v>1250.95</v>
      </c>
      <c r="L124" s="32" t="s">
        <v>27</v>
      </c>
      <c r="M124" s="6">
        <v>10</v>
      </c>
      <c r="N124" s="32">
        <f>K124+M124</f>
        <v>1260.95</v>
      </c>
      <c r="O124" s="32">
        <v>389.3</v>
      </c>
      <c r="P124" s="36">
        <f t="shared" si="28"/>
        <v>366.06099999999998</v>
      </c>
      <c r="Q124" s="36">
        <v>123.97</v>
      </c>
      <c r="R124" s="33">
        <f t="shared" si="17"/>
        <v>-242.09099999999998</v>
      </c>
      <c r="S124" s="33">
        <f t="shared" si="18"/>
        <v>-9765717736.1599998</v>
      </c>
      <c r="T124" s="33"/>
      <c r="U124" s="27" t="s">
        <v>28</v>
      </c>
      <c r="V124" s="36">
        <f t="shared" si="19"/>
        <v>40339036.710000001</v>
      </c>
      <c r="W124" s="34" t="str">
        <f t="shared" si="20"/>
        <v>CAPE CORFU</v>
      </c>
      <c r="X124" s="36">
        <f t="shared" si="21"/>
        <v>37931027.844500005</v>
      </c>
      <c r="Y124" s="36">
        <f t="shared" si="22"/>
        <v>14766548117.1</v>
      </c>
      <c r="Z124" s="36">
        <f t="shared" si="23"/>
        <v>5000830380.9386997</v>
      </c>
      <c r="AA124" s="36">
        <f t="shared" si="24"/>
        <v>9765717736.1613007</v>
      </c>
      <c r="AB124" s="63">
        <f t="shared" si="30"/>
        <v>1.300811767578125E-3</v>
      </c>
      <c r="AC124" s="64"/>
    </row>
    <row r="125" spans="1:29" x14ac:dyDescent="0.3">
      <c r="A125" s="78"/>
      <c r="B125" s="25">
        <v>44682</v>
      </c>
      <c r="C125" s="25" t="s">
        <v>23</v>
      </c>
      <c r="D125" s="26" t="s">
        <v>33</v>
      </c>
      <c r="E125" s="25" t="s">
        <v>51</v>
      </c>
      <c r="F125" s="27" t="s">
        <v>249</v>
      </c>
      <c r="G125" s="28">
        <v>44682</v>
      </c>
      <c r="H125" s="28">
        <v>44649</v>
      </c>
      <c r="I125" s="29">
        <v>90784.823000000004</v>
      </c>
      <c r="J125" s="29">
        <v>90640.398000000001</v>
      </c>
      <c r="K125" s="32">
        <v>1100.8499999999999</v>
      </c>
      <c r="L125" s="32" t="s">
        <v>27</v>
      </c>
      <c r="M125" s="3">
        <v>47.25</v>
      </c>
      <c r="N125" s="32">
        <f t="shared" ref="N125:N144" si="31">MIN(K125,L125)+M125</f>
        <v>1148.0999999999999</v>
      </c>
      <c r="O125" s="32">
        <v>394.8</v>
      </c>
      <c r="P125" s="32">
        <f t="shared" si="28"/>
        <v>338.00900000000001</v>
      </c>
      <c r="Q125" s="32">
        <v>123.97</v>
      </c>
      <c r="R125" s="33">
        <f t="shared" si="17"/>
        <v>-214.03900000000002</v>
      </c>
      <c r="S125" s="33">
        <f t="shared" si="18"/>
        <v>-26016177977.830002</v>
      </c>
      <c r="T125" s="33"/>
      <c r="U125" s="27" t="s">
        <v>28</v>
      </c>
      <c r="V125" s="36">
        <f t="shared" si="19"/>
        <v>121548773.71799999</v>
      </c>
      <c r="W125" s="34" t="str">
        <f t="shared" si="20"/>
        <v>FAIR SEAS</v>
      </c>
      <c r="X125" s="36">
        <f t="shared" si="21"/>
        <v>104064240.94379999</v>
      </c>
      <c r="Y125" s="36">
        <f t="shared" si="22"/>
        <v>41084579455.650002</v>
      </c>
      <c r="Z125" s="36">
        <f t="shared" si="23"/>
        <v>15068401477.820459</v>
      </c>
      <c r="AA125" s="36">
        <f t="shared" si="24"/>
        <v>26016177977.829544</v>
      </c>
      <c r="AB125" s="63">
        <f t="shared" si="30"/>
        <v>-4.57763671875E-4</v>
      </c>
      <c r="AC125" s="64"/>
    </row>
    <row r="126" spans="1:29" x14ac:dyDescent="0.3">
      <c r="A126" s="78"/>
      <c r="B126" s="25">
        <v>44682</v>
      </c>
      <c r="C126" s="25" t="s">
        <v>23</v>
      </c>
      <c r="D126" s="26" t="s">
        <v>64</v>
      </c>
      <c r="E126" s="25" t="s">
        <v>250</v>
      </c>
      <c r="F126" s="27" t="s">
        <v>251</v>
      </c>
      <c r="G126" s="28">
        <v>44682</v>
      </c>
      <c r="H126" s="28">
        <v>44651</v>
      </c>
      <c r="I126" s="29">
        <v>89780.65</v>
      </c>
      <c r="J126" s="29">
        <v>89622.835000000006</v>
      </c>
      <c r="K126" s="32">
        <v>1079.95</v>
      </c>
      <c r="L126" s="32" t="s">
        <v>27</v>
      </c>
      <c r="M126" s="3">
        <v>47.25</v>
      </c>
      <c r="N126" s="32">
        <f t="shared" si="31"/>
        <v>1127.2</v>
      </c>
      <c r="O126" s="32">
        <v>394.8</v>
      </c>
      <c r="P126" s="32">
        <f t="shared" si="28"/>
        <v>331.85599999999999</v>
      </c>
      <c r="Q126" s="32">
        <v>123.97</v>
      </c>
      <c r="R126" s="33">
        <f t="shared" si="17"/>
        <v>-207.886</v>
      </c>
      <c r="S126" s="33">
        <f t="shared" si="18"/>
        <v>-24984617119.599998</v>
      </c>
      <c r="T126" s="33"/>
      <c r="U126" s="27" t="s">
        <v>28</v>
      </c>
      <c r="V126" s="36">
        <f t="shared" si="19"/>
        <v>120184221.73500001</v>
      </c>
      <c r="W126" s="34" t="str">
        <f t="shared" si="20"/>
        <v>FRONT FUTURE</v>
      </c>
      <c r="X126" s="36">
        <f t="shared" si="21"/>
        <v>101022859.61200002</v>
      </c>
      <c r="Y126" s="36">
        <f t="shared" si="22"/>
        <v>39883855088.089996</v>
      </c>
      <c r="Z126" s="36">
        <f t="shared" si="23"/>
        <v>14899237968.487951</v>
      </c>
      <c r="AA126" s="36">
        <f t="shared" si="24"/>
        <v>24984617119.602043</v>
      </c>
      <c r="AB126" s="63">
        <f t="shared" si="30"/>
        <v>2.044677734375E-3</v>
      </c>
      <c r="AC126" s="64"/>
    </row>
    <row r="127" spans="1:29" x14ac:dyDescent="0.3">
      <c r="A127" s="78"/>
      <c r="B127" s="25">
        <v>44682</v>
      </c>
      <c r="C127" s="25" t="s">
        <v>23</v>
      </c>
      <c r="D127" s="26" t="s">
        <v>33</v>
      </c>
      <c r="E127" s="25" t="s">
        <v>252</v>
      </c>
      <c r="F127" s="27" t="s">
        <v>253</v>
      </c>
      <c r="G127" s="28">
        <v>44685</v>
      </c>
      <c r="H127" s="28">
        <v>44651</v>
      </c>
      <c r="I127" s="29">
        <v>39021.822999999997</v>
      </c>
      <c r="J127" s="29">
        <v>39040.417000000001</v>
      </c>
      <c r="K127" s="32">
        <v>1079.95</v>
      </c>
      <c r="L127" s="32" t="s">
        <v>27</v>
      </c>
      <c r="M127" s="3">
        <v>47.25</v>
      </c>
      <c r="N127" s="32">
        <f t="shared" si="31"/>
        <v>1127.2</v>
      </c>
      <c r="O127" s="32">
        <v>401.3</v>
      </c>
      <c r="P127" s="32">
        <f t="shared" si="28"/>
        <v>337.31900000000002</v>
      </c>
      <c r="Q127" s="32">
        <v>123.97</v>
      </c>
      <c r="R127" s="33">
        <f t="shared" si="17"/>
        <v>-213.34900000000002</v>
      </c>
      <c r="S127" s="33">
        <f t="shared" si="18"/>
        <v>-11169502695.48</v>
      </c>
      <c r="T127" s="33"/>
      <c r="U127" s="27" t="s">
        <v>28</v>
      </c>
      <c r="V127" s="36">
        <f t="shared" si="19"/>
        <v>52353199.197000004</v>
      </c>
      <c r="W127" s="34" t="str">
        <f t="shared" si="20"/>
        <v>NORD MAJESTIC</v>
      </c>
      <c r="X127" s="36">
        <f t="shared" si="21"/>
        <v>44006358.042400002</v>
      </c>
      <c r="Y127" s="36">
        <f t="shared" si="22"/>
        <v>17659728799.93</v>
      </c>
      <c r="Z127" s="36">
        <f t="shared" si="23"/>
        <v>6490226104.4520903</v>
      </c>
      <c r="AA127" s="36">
        <f t="shared" si="24"/>
        <v>11169502695.477909</v>
      </c>
      <c r="AB127" s="63">
        <f t="shared" si="30"/>
        <v>-2.0904541015625E-3</v>
      </c>
      <c r="AC127" s="64"/>
    </row>
    <row r="128" spans="1:29" x14ac:dyDescent="0.3">
      <c r="A128" s="78"/>
      <c r="B128" s="25">
        <v>44682</v>
      </c>
      <c r="C128" s="25" t="s">
        <v>23</v>
      </c>
      <c r="D128" s="26" t="s">
        <v>33</v>
      </c>
      <c r="E128" s="25" t="s">
        <v>254</v>
      </c>
      <c r="F128" s="27" t="s">
        <v>255</v>
      </c>
      <c r="G128" s="28">
        <v>44703</v>
      </c>
      <c r="H128" s="28">
        <v>44689</v>
      </c>
      <c r="I128" s="29">
        <v>59970.226000000002</v>
      </c>
      <c r="J128" s="29">
        <v>59620.387999999999</v>
      </c>
      <c r="K128" s="32">
        <v>1159.05</v>
      </c>
      <c r="L128" s="32" t="s">
        <v>27</v>
      </c>
      <c r="M128" s="3">
        <v>35.5</v>
      </c>
      <c r="N128" s="32">
        <f t="shared" si="31"/>
        <v>1194.55</v>
      </c>
      <c r="O128" s="32">
        <v>418.18</v>
      </c>
      <c r="P128" s="32">
        <f t="shared" si="28"/>
        <v>372.51100000000002</v>
      </c>
      <c r="Q128" s="32">
        <v>123.97</v>
      </c>
      <c r="R128" s="33">
        <f t="shared" si="17"/>
        <v>-248.54100000000003</v>
      </c>
      <c r="S128" s="33">
        <f t="shared" si="18"/>
        <v>-19871086655.09</v>
      </c>
      <c r="T128" s="33"/>
      <c r="U128" s="27" t="s">
        <v>28</v>
      </c>
      <c r="V128" s="36">
        <f t="shared" si="19"/>
        <v>79950940.307999998</v>
      </c>
      <c r="W128" s="34" t="str">
        <f t="shared" si="20"/>
        <v xml:space="preserve">MINDORO STAR </v>
      </c>
      <c r="X128" s="36">
        <f t="shared" si="21"/>
        <v>71219534.485399991</v>
      </c>
      <c r="Y128" s="36">
        <f t="shared" si="22"/>
        <v>29782604725.07</v>
      </c>
      <c r="Z128" s="36">
        <f t="shared" si="23"/>
        <v>9911518069.9827595</v>
      </c>
      <c r="AA128" s="36">
        <f t="shared" si="24"/>
        <v>19871086655.087242</v>
      </c>
      <c r="AB128" s="63">
        <f t="shared" si="30"/>
        <v>-2.758026123046875E-3</v>
      </c>
      <c r="AC128" s="64"/>
    </row>
    <row r="129" spans="1:29" x14ac:dyDescent="0.3">
      <c r="A129" s="78"/>
      <c r="B129" s="25">
        <v>44682</v>
      </c>
      <c r="C129" s="25" t="s">
        <v>23</v>
      </c>
      <c r="D129" s="26" t="s">
        <v>33</v>
      </c>
      <c r="E129" s="25" t="s">
        <v>256</v>
      </c>
      <c r="F129" s="27" t="s">
        <v>257</v>
      </c>
      <c r="G129" s="28">
        <v>44710</v>
      </c>
      <c r="H129" s="28">
        <v>44695</v>
      </c>
      <c r="I129" s="29">
        <v>59964.337</v>
      </c>
      <c r="J129" s="29">
        <v>59913.736999999994</v>
      </c>
      <c r="K129" s="32">
        <v>1250.95</v>
      </c>
      <c r="L129" s="32"/>
      <c r="M129" s="3">
        <v>35.5</v>
      </c>
      <c r="N129" s="32">
        <f t="shared" si="31"/>
        <v>1286.45</v>
      </c>
      <c r="O129" s="32">
        <v>418.18</v>
      </c>
      <c r="P129" s="32">
        <f t="shared" si="28"/>
        <v>401.16899999999998</v>
      </c>
      <c r="Q129" s="32">
        <v>123.97</v>
      </c>
      <c r="R129" s="33">
        <f t="shared" si="17"/>
        <v>-277.19899999999996</v>
      </c>
      <c r="S129" s="33">
        <f t="shared" si="18"/>
        <v>-22271365524.75</v>
      </c>
      <c r="T129" s="33"/>
      <c r="U129" s="27" t="s">
        <v>72</v>
      </c>
      <c r="V129" s="36">
        <f t="shared" si="19"/>
        <v>80344321.316999987</v>
      </c>
      <c r="W129" s="34" t="str">
        <f t="shared" si="20"/>
        <v xml:space="preserve">NAVE ANDROMEDA </v>
      </c>
      <c r="X129" s="36">
        <f t="shared" si="21"/>
        <v>77076026.963649988</v>
      </c>
      <c r="Y129" s="36">
        <f t="shared" si="22"/>
        <v>32231651038.419998</v>
      </c>
      <c r="Z129" s="36">
        <f t="shared" si="23"/>
        <v>9960285513.6684875</v>
      </c>
      <c r="AA129" s="36">
        <f t="shared" si="24"/>
        <v>22271365524.751511</v>
      </c>
      <c r="AB129" s="63">
        <f t="shared" si="30"/>
        <v>1.5106201171875E-3</v>
      </c>
      <c r="AC129" s="64"/>
    </row>
    <row r="130" spans="1:29" x14ac:dyDescent="0.3">
      <c r="A130" s="78"/>
      <c r="B130" s="25">
        <v>44682</v>
      </c>
      <c r="C130" s="25" t="s">
        <v>23</v>
      </c>
      <c r="D130" s="26" t="s">
        <v>36</v>
      </c>
      <c r="E130" s="25" t="s">
        <v>258</v>
      </c>
      <c r="F130" s="27" t="s">
        <v>259</v>
      </c>
      <c r="G130" s="28">
        <v>44686</v>
      </c>
      <c r="H130" s="28">
        <v>44650</v>
      </c>
      <c r="I130" s="29">
        <v>35693.745000000003</v>
      </c>
      <c r="J130" s="29">
        <v>35663.284</v>
      </c>
      <c r="K130" s="32">
        <v>1080.7</v>
      </c>
      <c r="L130" s="32"/>
      <c r="M130" s="3">
        <v>53.015000000000001</v>
      </c>
      <c r="N130" s="32">
        <f t="shared" si="31"/>
        <v>1133.7150000000001</v>
      </c>
      <c r="O130" s="32">
        <v>403.87</v>
      </c>
      <c r="P130" s="32">
        <f t="shared" si="28"/>
        <v>341.44200000000001</v>
      </c>
      <c r="Q130" s="32">
        <v>123.97</v>
      </c>
      <c r="R130" s="33">
        <f t="shared" si="17"/>
        <v>-217.47200000000001</v>
      </c>
      <c r="S130" s="33">
        <f t="shared" si="18"/>
        <v>-10400481801.08</v>
      </c>
      <c r="T130" s="33"/>
      <c r="U130" s="27" t="s">
        <v>72</v>
      </c>
      <c r="V130" s="36">
        <f t="shared" si="19"/>
        <v>47824463.843999997</v>
      </c>
      <c r="W130" s="34" t="str">
        <f t="shared" si="20"/>
        <v>PACIFIC BLUE</v>
      </c>
      <c r="X130" s="36">
        <f t="shared" si="21"/>
        <v>40432000.020060003</v>
      </c>
      <c r="Y130" s="36">
        <f t="shared" si="22"/>
        <v>16329280583.82</v>
      </c>
      <c r="Z130" s="36">
        <f t="shared" si="23"/>
        <v>5928798782.7406797</v>
      </c>
      <c r="AA130" s="36">
        <f t="shared" si="24"/>
        <v>10400481801.079319</v>
      </c>
      <c r="AB130" s="63">
        <f t="shared" si="30"/>
        <v>-6.809234619140625E-4</v>
      </c>
      <c r="AC130" s="64"/>
    </row>
    <row r="131" spans="1:29" x14ac:dyDescent="0.3">
      <c r="A131" s="78"/>
      <c r="B131" s="25">
        <v>44682</v>
      </c>
      <c r="C131" s="25" t="s">
        <v>23</v>
      </c>
      <c r="D131" s="26" t="s">
        <v>36</v>
      </c>
      <c r="E131" s="25" t="s">
        <v>260</v>
      </c>
      <c r="F131" s="27" t="s">
        <v>261</v>
      </c>
      <c r="G131" s="28">
        <v>44708</v>
      </c>
      <c r="H131" s="28">
        <v>44693</v>
      </c>
      <c r="I131" s="29">
        <v>37978.974999999999</v>
      </c>
      <c r="J131" s="29">
        <v>37993.892</v>
      </c>
      <c r="K131" s="32">
        <v>1202.1500000000001</v>
      </c>
      <c r="L131" s="32" t="s">
        <v>27</v>
      </c>
      <c r="M131" s="3">
        <v>22.25</v>
      </c>
      <c r="N131" s="32">
        <f t="shared" si="31"/>
        <v>1224.4000000000001</v>
      </c>
      <c r="O131" s="32">
        <v>403.87</v>
      </c>
      <c r="P131" s="32">
        <f t="shared" si="28"/>
        <v>368.75299999999999</v>
      </c>
      <c r="Q131" s="32">
        <v>123.97</v>
      </c>
      <c r="R131" s="33">
        <f t="shared" si="17"/>
        <v>-244.78299999999999</v>
      </c>
      <c r="S131" s="33">
        <f t="shared" si="18"/>
        <v>-12471647138.549999</v>
      </c>
      <c r="T131" s="33"/>
      <c r="U131" s="27" t="s">
        <v>28</v>
      </c>
      <c r="V131" s="36">
        <f t="shared" si="19"/>
        <v>50949809.171999998</v>
      </c>
      <c r="W131" s="34" t="str">
        <f t="shared" si="20"/>
        <v xml:space="preserve">PLOVER PACIFIC </v>
      </c>
      <c r="X131" s="36">
        <f t="shared" si="21"/>
        <v>46519721.364800006</v>
      </c>
      <c r="Y131" s="36">
        <f t="shared" si="22"/>
        <v>18787894981.599998</v>
      </c>
      <c r="Z131" s="36">
        <f t="shared" si="23"/>
        <v>6316247843.0528393</v>
      </c>
      <c r="AA131" s="36">
        <f t="shared" si="24"/>
        <v>12471647138.547159</v>
      </c>
      <c r="AB131" s="63">
        <f t="shared" si="30"/>
        <v>-2.8400421142578125E-3</v>
      </c>
      <c r="AC131" s="64"/>
    </row>
    <row r="132" spans="1:29" s="67" customFormat="1" ht="14.5" thickBot="1" x14ac:dyDescent="0.35">
      <c r="A132" s="81"/>
      <c r="B132" s="37">
        <v>44682</v>
      </c>
      <c r="C132" s="37" t="s">
        <v>23</v>
      </c>
      <c r="D132" s="58" t="s">
        <v>181</v>
      </c>
      <c r="E132" s="37" t="s">
        <v>262</v>
      </c>
      <c r="F132" s="59" t="s">
        <v>263</v>
      </c>
      <c r="G132" s="38">
        <v>44680</v>
      </c>
      <c r="H132" s="38">
        <v>44649</v>
      </c>
      <c r="I132" s="60">
        <v>59731.913999999997</v>
      </c>
      <c r="J132" s="60">
        <v>59519.66</v>
      </c>
      <c r="K132" s="39">
        <v>1100.8499999999999</v>
      </c>
      <c r="L132" s="39" t="s">
        <v>27</v>
      </c>
      <c r="M132" s="5">
        <v>41.12</v>
      </c>
      <c r="N132" s="39">
        <f t="shared" si="31"/>
        <v>1141.9699999999998</v>
      </c>
      <c r="O132" s="39">
        <v>394.8</v>
      </c>
      <c r="P132" s="39">
        <f t="shared" si="28"/>
        <v>336.20400000000001</v>
      </c>
      <c r="Q132" s="39">
        <v>123.97</v>
      </c>
      <c r="R132" s="61">
        <f t="shared" si="17"/>
        <v>-212.23400000000001</v>
      </c>
      <c r="S132" s="61">
        <f t="shared" si="18"/>
        <v>-16939640092.91</v>
      </c>
      <c r="T132" s="61"/>
      <c r="U132" s="59" t="s">
        <v>28</v>
      </c>
      <c r="V132" s="40">
        <f t="shared" si="19"/>
        <v>79815864.060000002</v>
      </c>
      <c r="W132" s="41" t="str">
        <f t="shared" si="20"/>
        <v>TORM SOFIA</v>
      </c>
      <c r="X132" s="40">
        <f t="shared" si="21"/>
        <v>67969666.130199999</v>
      </c>
      <c r="Y132" s="40">
        <f t="shared" si="22"/>
        <v>26834412760.43</v>
      </c>
      <c r="Z132" s="40">
        <f t="shared" si="23"/>
        <v>9894772667.5181999</v>
      </c>
      <c r="AA132" s="40">
        <f t="shared" si="24"/>
        <v>16939640092.9118</v>
      </c>
      <c r="AB132" s="62">
        <f t="shared" si="30"/>
        <v>1.800537109375E-3</v>
      </c>
    </row>
    <row r="133" spans="1:29" x14ac:dyDescent="0.3">
      <c r="A133" s="83"/>
      <c r="B133" s="42">
        <v>44713</v>
      </c>
      <c r="C133" s="42" t="s">
        <v>43</v>
      </c>
      <c r="D133" s="84" t="s">
        <v>86</v>
      </c>
      <c r="E133" s="42" t="s">
        <v>264</v>
      </c>
      <c r="F133" s="85" t="s">
        <v>265</v>
      </c>
      <c r="G133" s="43">
        <v>44721.7</v>
      </c>
      <c r="H133" s="43">
        <v>44705</v>
      </c>
      <c r="I133" s="86">
        <v>89995.869000000006</v>
      </c>
      <c r="J133" s="86">
        <v>89782.521999999997</v>
      </c>
      <c r="K133" s="44">
        <v>1286.7</v>
      </c>
      <c r="L133" s="44" t="s">
        <v>27</v>
      </c>
      <c r="M133" s="91">
        <v>10</v>
      </c>
      <c r="N133" s="44">
        <f t="shared" si="31"/>
        <v>1296.7</v>
      </c>
      <c r="O133" s="44">
        <v>403.87</v>
      </c>
      <c r="P133" s="44">
        <f t="shared" si="28"/>
        <v>390.52800000000002</v>
      </c>
      <c r="Q133" s="46">
        <v>111.47</v>
      </c>
      <c r="R133" s="87">
        <f t="shared" si="17"/>
        <v>-279.05799999999999</v>
      </c>
      <c r="S133" s="87">
        <f t="shared" si="18"/>
        <v>-33598126103.549999</v>
      </c>
      <c r="T133" s="87"/>
      <c r="U133" s="85" t="s">
        <v>28</v>
      </c>
      <c r="V133" s="46">
        <f t="shared" si="19"/>
        <v>120398362.00199999</v>
      </c>
      <c r="W133" s="47" t="str">
        <f t="shared" si="20"/>
        <v>PINK STARS</v>
      </c>
      <c r="X133" s="46">
        <f t="shared" si="21"/>
        <v>116420996.2774</v>
      </c>
      <c r="Y133" s="46">
        <f t="shared" si="22"/>
        <v>47018931515.919998</v>
      </c>
      <c r="Z133" s="46">
        <f t="shared" si="23"/>
        <v>13420805412.362938</v>
      </c>
      <c r="AA133" s="46">
        <f t="shared" si="24"/>
        <v>33598126103.55706</v>
      </c>
      <c r="AB133" s="63">
        <f t="shared" si="30"/>
        <v>7.061004638671875E-3</v>
      </c>
      <c r="AC133" s="64"/>
    </row>
    <row r="134" spans="1:29" x14ac:dyDescent="0.3">
      <c r="A134" s="83"/>
      <c r="B134" s="25">
        <v>44713</v>
      </c>
      <c r="C134" s="25" t="s">
        <v>43</v>
      </c>
      <c r="D134" s="26" t="s">
        <v>86</v>
      </c>
      <c r="E134" s="25" t="s">
        <v>266</v>
      </c>
      <c r="F134" s="27" t="s">
        <v>267</v>
      </c>
      <c r="G134" s="28">
        <v>44725.465277777781</v>
      </c>
      <c r="H134" s="28">
        <v>44709</v>
      </c>
      <c r="I134" s="29">
        <v>89909.324999999997</v>
      </c>
      <c r="J134" s="29">
        <v>89631.165000000008</v>
      </c>
      <c r="K134" s="32">
        <v>1426.7</v>
      </c>
      <c r="L134" s="32" t="s">
        <v>27</v>
      </c>
      <c r="M134" s="80">
        <v>10</v>
      </c>
      <c r="N134" s="32">
        <f t="shared" si="31"/>
        <v>1436.7</v>
      </c>
      <c r="O134" s="32">
        <v>403.87</v>
      </c>
      <c r="P134" s="32">
        <f t="shared" si="28"/>
        <v>432.69200000000001</v>
      </c>
      <c r="Q134" s="36">
        <v>111.47</v>
      </c>
      <c r="R134" s="33">
        <f t="shared" si="17"/>
        <v>-321.22199999999998</v>
      </c>
      <c r="S134" s="33">
        <f t="shared" si="18"/>
        <v>-38609404294.150002</v>
      </c>
      <c r="T134" s="33"/>
      <c r="U134" s="27" t="s">
        <v>28</v>
      </c>
      <c r="V134" s="36">
        <f t="shared" si="19"/>
        <v>120195392.26500002</v>
      </c>
      <c r="W134" s="34" t="str">
        <f t="shared" si="20"/>
        <v>BW GALATEA</v>
      </c>
      <c r="X134" s="36">
        <f t="shared" si="21"/>
        <v>128773094.75550002</v>
      </c>
      <c r="Y134" s="36">
        <f t="shared" si="22"/>
        <v>52007584669.93</v>
      </c>
      <c r="Z134" s="36">
        <f t="shared" si="23"/>
        <v>13398180375.779552</v>
      </c>
      <c r="AA134" s="36">
        <f t="shared" si="24"/>
        <v>38609404294.150452</v>
      </c>
      <c r="AB134" s="63">
        <f t="shared" si="30"/>
        <v>4.5013427734375E-4</v>
      </c>
      <c r="AC134" s="64"/>
    </row>
    <row r="135" spans="1:29" x14ac:dyDescent="0.3">
      <c r="A135" s="83"/>
      <c r="B135" s="25">
        <v>44713</v>
      </c>
      <c r="C135" s="25" t="s">
        <v>43</v>
      </c>
      <c r="D135" s="26" t="s">
        <v>86</v>
      </c>
      <c r="E135" s="25" t="s">
        <v>268</v>
      </c>
      <c r="F135" s="27" t="s">
        <v>269</v>
      </c>
      <c r="G135" s="28">
        <v>44730</v>
      </c>
      <c r="H135" s="28">
        <v>44714</v>
      </c>
      <c r="I135" s="29">
        <v>38996.360999999997</v>
      </c>
      <c r="J135" s="29">
        <v>39036.290999999997</v>
      </c>
      <c r="K135" s="32">
        <v>1463.1</v>
      </c>
      <c r="L135" s="32" t="s">
        <v>27</v>
      </c>
      <c r="M135" s="80">
        <v>10</v>
      </c>
      <c r="N135" s="32">
        <f t="shared" si="31"/>
        <v>1473.1</v>
      </c>
      <c r="O135" s="32">
        <v>403.87</v>
      </c>
      <c r="P135" s="32">
        <f t="shared" si="28"/>
        <v>443.65499999999997</v>
      </c>
      <c r="Q135" s="36">
        <v>111.47</v>
      </c>
      <c r="R135" s="33">
        <f t="shared" si="17"/>
        <v>-332.18499999999995</v>
      </c>
      <c r="S135" s="33">
        <f t="shared" si="18"/>
        <v>-17389109506.939999</v>
      </c>
      <c r="T135" s="33"/>
      <c r="U135" s="27" t="s">
        <v>28</v>
      </c>
      <c r="V135" s="36">
        <f t="shared" si="19"/>
        <v>52347666.230999999</v>
      </c>
      <c r="W135" s="34" t="str">
        <f t="shared" si="20"/>
        <v>ELKA ELEFSIS</v>
      </c>
      <c r="X135" s="36">
        <f t="shared" si="21"/>
        <v>57504360.272099994</v>
      </c>
      <c r="Y135" s="36">
        <f t="shared" si="22"/>
        <v>23224303861.709999</v>
      </c>
      <c r="Z135" s="36">
        <f t="shared" si="23"/>
        <v>5835194354.7695694</v>
      </c>
      <c r="AA135" s="36">
        <f t="shared" si="24"/>
        <v>17389109506.94043</v>
      </c>
      <c r="AB135" s="63">
        <f t="shared" si="30"/>
        <v>4.31060791015625E-4</v>
      </c>
      <c r="AC135" s="64"/>
    </row>
    <row r="136" spans="1:29" x14ac:dyDescent="0.3">
      <c r="A136" s="83"/>
      <c r="B136" s="25">
        <v>44713</v>
      </c>
      <c r="C136" s="25" t="s">
        <v>43</v>
      </c>
      <c r="D136" s="26" t="s">
        <v>47</v>
      </c>
      <c r="E136" s="25" t="s">
        <v>92</v>
      </c>
      <c r="F136" s="27" t="s">
        <v>270</v>
      </c>
      <c r="G136" s="28">
        <v>44723</v>
      </c>
      <c r="H136" s="28">
        <v>44706</v>
      </c>
      <c r="I136" s="29">
        <v>89853.991999999998</v>
      </c>
      <c r="J136" s="29">
        <v>89498.861999999994</v>
      </c>
      <c r="K136" s="32">
        <v>1311.55</v>
      </c>
      <c r="L136" s="32" t="s">
        <v>27</v>
      </c>
      <c r="M136" s="80">
        <v>10</v>
      </c>
      <c r="N136" s="32">
        <f t="shared" si="31"/>
        <v>1321.55</v>
      </c>
      <c r="O136" s="32">
        <v>401.3</v>
      </c>
      <c r="P136" s="32">
        <f t="shared" si="28"/>
        <v>395.48</v>
      </c>
      <c r="Q136" s="36">
        <v>111.47</v>
      </c>
      <c r="R136" s="33">
        <f t="shared" ref="R136:R153" si="32">Q136-P136</f>
        <v>-284.01</v>
      </c>
      <c r="S136" s="33">
        <f t="shared" ref="S136:S153" si="33">IFERROR(ROUND((Q136-P136)*J136*1341,2),0)</f>
        <v>-34086304779.27</v>
      </c>
      <c r="T136" s="33"/>
      <c r="U136" s="27" t="s">
        <v>28</v>
      </c>
      <c r="V136" s="36">
        <f t="shared" ref="V136:V153" si="34">J136*1341</f>
        <v>120017973.94199999</v>
      </c>
      <c r="W136" s="34" t="str">
        <f t="shared" ref="W136:W153" si="35">E136</f>
        <v>LEO</v>
      </c>
      <c r="X136" s="36">
        <f t="shared" ref="X136:X153" si="36">J136*N136</f>
        <v>118277221.07609999</v>
      </c>
      <c r="Y136" s="36">
        <f t="shared" ref="Y136:Y153" si="37">IFERROR(ROUND((P136)*J136*1341,2),0)</f>
        <v>47464708334.580002</v>
      </c>
      <c r="Z136" s="36">
        <f t="shared" ref="Z136:Z153" si="38">V136*Q136</f>
        <v>13378403555.314739</v>
      </c>
      <c r="AA136" s="36">
        <f t="shared" ref="AA136:AA153" si="39">Y136-Z136</f>
        <v>34086304779.265263</v>
      </c>
      <c r="AB136" s="63">
        <f t="shared" si="30"/>
        <v>-4.73785400390625E-3</v>
      </c>
      <c r="AC136" s="64"/>
    </row>
    <row r="137" spans="1:29" x14ac:dyDescent="0.3">
      <c r="A137" s="83"/>
      <c r="B137" s="25">
        <v>44713</v>
      </c>
      <c r="C137" s="25" t="s">
        <v>43</v>
      </c>
      <c r="D137" s="26" t="s">
        <v>56</v>
      </c>
      <c r="E137" s="25" t="s">
        <v>271</v>
      </c>
      <c r="F137" s="27" t="s">
        <v>272</v>
      </c>
      <c r="G137" s="28">
        <v>44740</v>
      </c>
      <c r="H137" s="28">
        <v>44722</v>
      </c>
      <c r="I137" s="29">
        <v>59998.468000000001</v>
      </c>
      <c r="J137" s="29">
        <v>59802.425999999999</v>
      </c>
      <c r="K137" s="32">
        <v>1433.95</v>
      </c>
      <c r="L137" s="32"/>
      <c r="M137" s="80">
        <v>10</v>
      </c>
      <c r="N137" s="32">
        <f t="shared" si="31"/>
        <v>1443.95</v>
      </c>
      <c r="O137" s="32">
        <v>394.8</v>
      </c>
      <c r="P137" s="32">
        <f t="shared" si="28"/>
        <v>425.10899999999998</v>
      </c>
      <c r="Q137" s="36">
        <v>111.47</v>
      </c>
      <c r="R137" s="33">
        <f t="shared" si="32"/>
        <v>-313.63900000000001</v>
      </c>
      <c r="S137" s="33">
        <f t="shared" si="33"/>
        <v>-25152296311.299999</v>
      </c>
      <c r="T137" s="33"/>
      <c r="U137" s="27" t="s">
        <v>28</v>
      </c>
      <c r="V137" s="36">
        <f t="shared" si="34"/>
        <v>80195053.266000003</v>
      </c>
      <c r="W137" s="34" t="str">
        <f t="shared" si="35"/>
        <v>AZURITE</v>
      </c>
      <c r="X137" s="36">
        <f t="shared" si="36"/>
        <v>86351713.022699997</v>
      </c>
      <c r="Y137" s="36">
        <f t="shared" si="37"/>
        <v>34091638898.860001</v>
      </c>
      <c r="Z137" s="36">
        <f t="shared" si="38"/>
        <v>8939342587.5610199</v>
      </c>
      <c r="AA137" s="36">
        <f t="shared" si="39"/>
        <v>25152296311.298981</v>
      </c>
      <c r="AB137" s="63">
        <f t="shared" si="30"/>
        <v>-1.018524169921875E-3</v>
      </c>
      <c r="AC137" s="64"/>
    </row>
    <row r="138" spans="1:29" x14ac:dyDescent="0.3">
      <c r="A138" s="83"/>
      <c r="B138" s="25">
        <v>44713</v>
      </c>
      <c r="C138" s="25" t="s">
        <v>43</v>
      </c>
      <c r="D138" s="26" t="s">
        <v>44</v>
      </c>
      <c r="E138" s="25" t="s">
        <v>149</v>
      </c>
      <c r="F138" s="27" t="s">
        <v>273</v>
      </c>
      <c r="G138" s="28">
        <v>44726.628472222219</v>
      </c>
      <c r="H138" s="28">
        <v>44710</v>
      </c>
      <c r="I138" s="29">
        <v>59860.061999999998</v>
      </c>
      <c r="J138" s="29">
        <v>59640.686999999998</v>
      </c>
      <c r="K138" s="32">
        <v>1426.7</v>
      </c>
      <c r="L138" s="32" t="s">
        <v>27</v>
      </c>
      <c r="M138" s="80">
        <v>10</v>
      </c>
      <c r="N138" s="32">
        <f t="shared" si="31"/>
        <v>1436.7</v>
      </c>
      <c r="O138" s="32">
        <v>394.8</v>
      </c>
      <c r="P138" s="32">
        <f t="shared" si="28"/>
        <v>422.97500000000002</v>
      </c>
      <c r="Q138" s="36">
        <v>111.47</v>
      </c>
      <c r="R138" s="33">
        <f t="shared" si="32"/>
        <v>-311.505</v>
      </c>
      <c r="S138" s="33">
        <f t="shared" si="33"/>
        <v>-24913597125.48</v>
      </c>
      <c r="T138" s="33"/>
      <c r="U138" s="27" t="s">
        <v>28</v>
      </c>
      <c r="V138" s="36">
        <f t="shared" si="34"/>
        <v>79978161.267000005</v>
      </c>
      <c r="W138" s="34" t="str">
        <f t="shared" si="35"/>
        <v>ALPINE PENELOPE</v>
      </c>
      <c r="X138" s="36">
        <f t="shared" si="36"/>
        <v>85685775.012899995</v>
      </c>
      <c r="Y138" s="36">
        <f t="shared" si="37"/>
        <v>33828762761.91</v>
      </c>
      <c r="Z138" s="36">
        <f t="shared" si="38"/>
        <v>8915165636.4324913</v>
      </c>
      <c r="AA138" s="36">
        <f t="shared" si="39"/>
        <v>24913597125.477509</v>
      </c>
      <c r="AB138" s="63">
        <f t="shared" si="30"/>
        <v>-2.490997314453125E-3</v>
      </c>
      <c r="AC138" s="64"/>
    </row>
    <row r="139" spans="1:29" x14ac:dyDescent="0.3">
      <c r="A139" s="83"/>
      <c r="B139" s="25">
        <v>44713</v>
      </c>
      <c r="C139" s="25" t="s">
        <v>43</v>
      </c>
      <c r="D139" s="26" t="s">
        <v>44</v>
      </c>
      <c r="E139" s="25" t="s">
        <v>101</v>
      </c>
      <c r="F139" s="27" t="s">
        <v>274</v>
      </c>
      <c r="G139" s="28">
        <v>44740.6875</v>
      </c>
      <c r="H139" s="28">
        <v>44722</v>
      </c>
      <c r="I139" s="29">
        <v>89999.873000000007</v>
      </c>
      <c r="J139" s="29">
        <v>89685.931000000011</v>
      </c>
      <c r="K139" s="32">
        <v>1433.95</v>
      </c>
      <c r="L139" s="32" t="s">
        <v>27</v>
      </c>
      <c r="M139" s="80">
        <v>10</v>
      </c>
      <c r="N139" s="32">
        <f t="shared" si="31"/>
        <v>1443.95</v>
      </c>
      <c r="O139" s="32">
        <v>401.3</v>
      </c>
      <c r="P139" s="32">
        <f t="shared" si="28"/>
        <v>432.108</v>
      </c>
      <c r="Q139" s="36">
        <v>111.47</v>
      </c>
      <c r="R139" s="33">
        <f t="shared" si="32"/>
        <v>-320.63800000000003</v>
      </c>
      <c r="S139" s="33">
        <f t="shared" si="33"/>
        <v>-38562758226.470001</v>
      </c>
      <c r="T139" s="33"/>
      <c r="U139" s="27" t="s">
        <v>28</v>
      </c>
      <c r="V139" s="36">
        <f t="shared" si="34"/>
        <v>120268833.47100002</v>
      </c>
      <c r="W139" s="34" t="str">
        <f t="shared" si="35"/>
        <v>STI OXFORD</v>
      </c>
      <c r="X139" s="36">
        <f t="shared" si="36"/>
        <v>129502000.06745002</v>
      </c>
      <c r="Y139" s="36">
        <f t="shared" si="37"/>
        <v>51969125093.489998</v>
      </c>
      <c r="Z139" s="36">
        <f t="shared" si="38"/>
        <v>13406366867.012371</v>
      </c>
      <c r="AA139" s="36">
        <f t="shared" si="39"/>
        <v>38562758226.477631</v>
      </c>
      <c r="AB139" s="63">
        <f t="shared" si="30"/>
        <v>7.62939453125E-3</v>
      </c>
      <c r="AC139" s="64"/>
    </row>
    <row r="140" spans="1:29" x14ac:dyDescent="0.3">
      <c r="A140" s="83"/>
      <c r="B140" s="25">
        <v>44713</v>
      </c>
      <c r="C140" s="25" t="s">
        <v>43</v>
      </c>
      <c r="D140" s="26" t="s">
        <v>56</v>
      </c>
      <c r="E140" s="25" t="s">
        <v>216</v>
      </c>
      <c r="F140" s="27" t="s">
        <v>275</v>
      </c>
      <c r="G140" s="28">
        <v>44735</v>
      </c>
      <c r="H140" s="28">
        <v>44717</v>
      </c>
      <c r="I140" s="29">
        <v>60085.067000000003</v>
      </c>
      <c r="J140" s="29">
        <v>59864.688999999998</v>
      </c>
      <c r="K140" s="32">
        <v>1463.1</v>
      </c>
      <c r="L140" s="32" t="s">
        <v>27</v>
      </c>
      <c r="M140" s="80">
        <v>10</v>
      </c>
      <c r="N140" s="32">
        <f t="shared" si="31"/>
        <v>1473.1</v>
      </c>
      <c r="O140" s="32">
        <v>394.8</v>
      </c>
      <c r="P140" s="32">
        <f t="shared" si="28"/>
        <v>433.69099999999997</v>
      </c>
      <c r="Q140" s="36">
        <v>111.47</v>
      </c>
      <c r="R140" s="33">
        <f t="shared" si="32"/>
        <v>-322.221</v>
      </c>
      <c r="S140" s="33">
        <f t="shared" si="33"/>
        <v>-25867433998.669998</v>
      </c>
      <c r="T140" s="33"/>
      <c r="U140" s="27" t="s">
        <v>28</v>
      </c>
      <c r="V140" s="36">
        <f t="shared" si="34"/>
        <v>80278547.949000001</v>
      </c>
      <c r="W140" s="34" t="str">
        <f t="shared" si="35"/>
        <v>EMERALD SHINER</v>
      </c>
      <c r="X140" s="36">
        <f t="shared" si="36"/>
        <v>88186673.365899995</v>
      </c>
      <c r="Y140" s="36">
        <f t="shared" si="37"/>
        <v>34816083738.550003</v>
      </c>
      <c r="Z140" s="36">
        <f t="shared" si="38"/>
        <v>8948649739.8750305</v>
      </c>
      <c r="AA140" s="36">
        <f t="shared" si="39"/>
        <v>25867433998.674973</v>
      </c>
      <c r="AB140" s="63">
        <f t="shared" si="30"/>
        <v>4.974365234375E-3</v>
      </c>
      <c r="AC140" s="64"/>
    </row>
    <row r="141" spans="1:29" x14ac:dyDescent="0.3">
      <c r="A141" s="83"/>
      <c r="B141" s="25">
        <v>44713</v>
      </c>
      <c r="C141" s="25" t="s">
        <v>43</v>
      </c>
      <c r="D141" s="26" t="s">
        <v>79</v>
      </c>
      <c r="E141" s="25" t="s">
        <v>276</v>
      </c>
      <c r="F141" s="27" t="s">
        <v>277</v>
      </c>
      <c r="G141" s="28">
        <v>44742.371527777781</v>
      </c>
      <c r="H141" s="28">
        <v>44724</v>
      </c>
      <c r="I141" s="29">
        <v>33020.233999999997</v>
      </c>
      <c r="J141" s="29">
        <v>32967.317999999999</v>
      </c>
      <c r="K141" s="32">
        <v>1433.95</v>
      </c>
      <c r="L141" s="32">
        <v>1373.55</v>
      </c>
      <c r="M141" s="80">
        <v>10</v>
      </c>
      <c r="N141" s="32">
        <f t="shared" si="31"/>
        <v>1383.55</v>
      </c>
      <c r="O141" s="32">
        <v>417.42</v>
      </c>
      <c r="P141" s="32">
        <f t="shared" si="28"/>
        <v>449.46600000000001</v>
      </c>
      <c r="Q141" s="36">
        <v>111.47</v>
      </c>
      <c r="R141" s="33">
        <f t="shared" si="32"/>
        <v>-337.99599999999998</v>
      </c>
      <c r="S141" s="33">
        <f t="shared" si="33"/>
        <v>-14942523785.35</v>
      </c>
      <c r="T141" s="33"/>
      <c r="U141" s="27" t="s">
        <v>28</v>
      </c>
      <c r="V141" s="36">
        <f t="shared" si="34"/>
        <v>44209173.438000001</v>
      </c>
      <c r="W141" s="34" t="str">
        <f t="shared" si="35"/>
        <v>ATLANTIC PRIDE</v>
      </c>
      <c r="X141" s="36">
        <f t="shared" si="36"/>
        <v>45611932.818899997</v>
      </c>
      <c r="Y141" s="36">
        <f t="shared" si="37"/>
        <v>19870520348.48</v>
      </c>
      <c r="Z141" s="36">
        <f t="shared" si="38"/>
        <v>4927996563.1338596</v>
      </c>
      <c r="AA141" s="36">
        <f t="shared" si="39"/>
        <v>14942523785.34614</v>
      </c>
      <c r="AB141" s="63">
        <f t="shared" si="30"/>
        <v>-3.8604736328125E-3</v>
      </c>
      <c r="AC141" s="64"/>
    </row>
    <row r="142" spans="1:29" x14ac:dyDescent="0.3">
      <c r="A142" s="83"/>
      <c r="B142" s="25">
        <v>44713</v>
      </c>
      <c r="C142" s="25" t="s">
        <v>43</v>
      </c>
      <c r="D142" s="26" t="s">
        <v>79</v>
      </c>
      <c r="E142" s="25" t="s">
        <v>278</v>
      </c>
      <c r="F142" s="27" t="s">
        <v>279</v>
      </c>
      <c r="G142" s="28">
        <v>44733</v>
      </c>
      <c r="H142" s="28">
        <v>44714</v>
      </c>
      <c r="I142" s="29">
        <v>29970.503000000001</v>
      </c>
      <c r="J142" s="29">
        <v>29879.383999999998</v>
      </c>
      <c r="K142" s="32">
        <v>1463.1</v>
      </c>
      <c r="L142" s="32" t="s">
        <v>27</v>
      </c>
      <c r="M142" s="80">
        <v>10</v>
      </c>
      <c r="N142" s="32">
        <f t="shared" si="31"/>
        <v>1473.1</v>
      </c>
      <c r="O142" s="32">
        <v>409.5</v>
      </c>
      <c r="P142" s="32">
        <f t="shared" si="28"/>
        <v>449.839</v>
      </c>
      <c r="Q142" s="36">
        <v>111.47</v>
      </c>
      <c r="R142" s="33">
        <f t="shared" si="32"/>
        <v>-338.36900000000003</v>
      </c>
      <c r="S142" s="33">
        <f t="shared" si="33"/>
        <v>-13557855018.780001</v>
      </c>
      <c r="T142" s="33"/>
      <c r="U142" s="27" t="s">
        <v>28</v>
      </c>
      <c r="V142" s="36">
        <f t="shared" si="34"/>
        <v>40068253.943999998</v>
      </c>
      <c r="W142" s="34" t="str">
        <f t="shared" si="35"/>
        <v>HAFNIA EXCEL</v>
      </c>
      <c r="X142" s="36">
        <f t="shared" si="36"/>
        <v>44015320.570399992</v>
      </c>
      <c r="Y142" s="36">
        <f t="shared" si="37"/>
        <v>18024263285.919998</v>
      </c>
      <c r="Z142" s="36">
        <f t="shared" si="38"/>
        <v>4466408267.1376801</v>
      </c>
      <c r="AA142" s="36">
        <f t="shared" si="39"/>
        <v>13557855018.782318</v>
      </c>
      <c r="AB142" s="63">
        <f t="shared" si="30"/>
        <v>2.3174285888671875E-3</v>
      </c>
      <c r="AC142" s="64"/>
    </row>
    <row r="143" spans="1:29" x14ac:dyDescent="0.3">
      <c r="A143" s="83"/>
      <c r="B143" s="25">
        <v>44713</v>
      </c>
      <c r="C143" s="25" t="s">
        <v>43</v>
      </c>
      <c r="D143" s="26" t="s">
        <v>79</v>
      </c>
      <c r="E143" s="25" t="s">
        <v>280</v>
      </c>
      <c r="F143" s="27" t="s">
        <v>281</v>
      </c>
      <c r="G143" s="28">
        <v>44714</v>
      </c>
      <c r="H143" s="28">
        <v>44695</v>
      </c>
      <c r="I143" s="29">
        <v>89987.653999999995</v>
      </c>
      <c r="J143" s="29">
        <v>89697.245999999999</v>
      </c>
      <c r="K143" s="32">
        <v>1250.95</v>
      </c>
      <c r="L143" s="32" t="s">
        <v>27</v>
      </c>
      <c r="M143" s="80">
        <v>10</v>
      </c>
      <c r="N143" s="32">
        <f t="shared" si="31"/>
        <v>1260.95</v>
      </c>
      <c r="O143" s="32">
        <v>403.87</v>
      </c>
      <c r="P143" s="32">
        <f t="shared" si="28"/>
        <v>379.76100000000002</v>
      </c>
      <c r="Q143" s="36">
        <v>111.47</v>
      </c>
      <c r="R143" s="33">
        <f t="shared" si="32"/>
        <v>-268.29100000000005</v>
      </c>
      <c r="S143" s="33">
        <f t="shared" si="33"/>
        <v>-32271116491.450001</v>
      </c>
      <c r="T143" s="33"/>
      <c r="U143" s="27" t="s">
        <v>72</v>
      </c>
      <c r="V143" s="36">
        <f t="shared" si="34"/>
        <v>120284006.88599999</v>
      </c>
      <c r="W143" s="34" t="str">
        <f t="shared" si="35"/>
        <v>POLARIS BAY</v>
      </c>
      <c r="X143" s="36">
        <f t="shared" si="36"/>
        <v>113103742.34370001</v>
      </c>
      <c r="Y143" s="36">
        <f t="shared" si="37"/>
        <v>45679174739.029999</v>
      </c>
      <c r="Z143" s="36">
        <f t="shared" si="38"/>
        <v>13408058247.582418</v>
      </c>
      <c r="AA143" s="36">
        <f t="shared" si="39"/>
        <v>32271116491.447578</v>
      </c>
      <c r="AB143" s="63">
        <f t="shared" si="30"/>
        <v>-2.422332763671875E-3</v>
      </c>
      <c r="AC143" s="64"/>
    </row>
    <row r="144" spans="1:29" x14ac:dyDescent="0.3">
      <c r="A144" s="83"/>
      <c r="B144" s="25">
        <v>44713</v>
      </c>
      <c r="C144" s="25" t="s">
        <v>43</v>
      </c>
      <c r="D144" s="26" t="s">
        <v>79</v>
      </c>
      <c r="E144" s="25" t="s">
        <v>282</v>
      </c>
      <c r="F144" s="27" t="s">
        <v>283</v>
      </c>
      <c r="G144" s="28">
        <v>44730</v>
      </c>
      <c r="H144" s="28">
        <v>44709</v>
      </c>
      <c r="I144" s="29">
        <v>59973.872000000003</v>
      </c>
      <c r="J144" s="29">
        <v>59714.014000000003</v>
      </c>
      <c r="K144" s="32">
        <v>1426.7</v>
      </c>
      <c r="L144" s="32" t="s">
        <v>27</v>
      </c>
      <c r="M144" s="80">
        <v>10</v>
      </c>
      <c r="N144" s="32">
        <f t="shared" si="31"/>
        <v>1436.7</v>
      </c>
      <c r="O144" s="32">
        <v>409.5</v>
      </c>
      <c r="P144" s="32">
        <f t="shared" si="28"/>
        <v>438.72399999999999</v>
      </c>
      <c r="Q144" s="36">
        <v>111.47</v>
      </c>
      <c r="R144" s="33">
        <f t="shared" si="32"/>
        <v>-327.25400000000002</v>
      </c>
      <c r="S144" s="33">
        <f t="shared" si="33"/>
        <v>-26205352566.259998</v>
      </c>
      <c r="T144" s="33"/>
      <c r="U144" s="27" t="s">
        <v>28</v>
      </c>
      <c r="V144" s="36">
        <f t="shared" si="34"/>
        <v>80076492.774000004</v>
      </c>
      <c r="W144" s="34" t="str">
        <f t="shared" si="35"/>
        <v>JAG APARNA</v>
      </c>
      <c r="X144" s="36">
        <f t="shared" si="36"/>
        <v>85791123.913800001</v>
      </c>
      <c r="Y144" s="36">
        <f t="shared" si="37"/>
        <v>35131479215.779999</v>
      </c>
      <c r="Z144" s="36">
        <f t="shared" si="38"/>
        <v>8926126649.5177803</v>
      </c>
      <c r="AA144" s="36">
        <f t="shared" si="39"/>
        <v>26205352566.262218</v>
      </c>
      <c r="AB144" s="63">
        <f t="shared" si="30"/>
        <v>2.22015380859375E-3</v>
      </c>
      <c r="AC144" s="64"/>
    </row>
    <row r="145" spans="1:29" x14ac:dyDescent="0.3">
      <c r="A145" s="83"/>
      <c r="B145" s="25">
        <v>44713</v>
      </c>
      <c r="C145" s="25" t="s">
        <v>103</v>
      </c>
      <c r="D145" s="26" t="s">
        <v>111</v>
      </c>
      <c r="E145" s="25" t="s">
        <v>284</v>
      </c>
      <c r="F145" s="27" t="s">
        <v>285</v>
      </c>
      <c r="G145" s="28">
        <v>44731</v>
      </c>
      <c r="H145" s="28">
        <v>44716</v>
      </c>
      <c r="I145" s="29">
        <v>60953.953000000001</v>
      </c>
      <c r="J145" s="29">
        <v>60708.316000000006</v>
      </c>
      <c r="K145" s="32">
        <v>1463.1</v>
      </c>
      <c r="L145" s="32" t="s">
        <v>27</v>
      </c>
      <c r="M145" s="3">
        <v>10</v>
      </c>
      <c r="N145" s="32">
        <f>MAX(K145,L145)+M145</f>
        <v>1473.1</v>
      </c>
      <c r="O145" s="32">
        <v>409.5</v>
      </c>
      <c r="P145" s="36">
        <f t="shared" si="28"/>
        <v>449.839</v>
      </c>
      <c r="Q145" s="36">
        <v>111.47</v>
      </c>
      <c r="R145" s="33">
        <f t="shared" si="32"/>
        <v>-338.36900000000003</v>
      </c>
      <c r="S145" s="33">
        <f t="shared" si="33"/>
        <v>-27546570128.830002</v>
      </c>
      <c r="T145" s="33"/>
      <c r="U145" s="27" t="s">
        <v>28</v>
      </c>
      <c r="V145" s="36">
        <f t="shared" si="34"/>
        <v>81409851.756000012</v>
      </c>
      <c r="W145" s="34" t="str">
        <f t="shared" si="35"/>
        <v>FLAGSHIP TULIP</v>
      </c>
      <c r="X145" s="36">
        <f t="shared" si="36"/>
        <v>89429420.299600005</v>
      </c>
      <c r="Y145" s="36">
        <f t="shared" si="37"/>
        <v>36621326304.07</v>
      </c>
      <c r="Z145" s="36">
        <f t="shared" si="38"/>
        <v>9074756175.2413216</v>
      </c>
      <c r="AA145" s="36">
        <f t="shared" si="39"/>
        <v>27546570128.828678</v>
      </c>
      <c r="AB145" s="63">
        <f t="shared" si="30"/>
        <v>-1.323699951171875E-3</v>
      </c>
      <c r="AC145" s="64"/>
    </row>
    <row r="146" spans="1:29" x14ac:dyDescent="0.3">
      <c r="A146" s="83"/>
      <c r="B146" s="25">
        <v>44713</v>
      </c>
      <c r="C146" s="25" t="s">
        <v>103</v>
      </c>
      <c r="D146" s="26" t="s">
        <v>36</v>
      </c>
      <c r="E146" s="57" t="s">
        <v>286</v>
      </c>
      <c r="F146" s="27" t="s">
        <v>287</v>
      </c>
      <c r="G146" s="28">
        <v>44718</v>
      </c>
      <c r="H146" s="28">
        <v>44699</v>
      </c>
      <c r="I146" s="29">
        <v>44716.21</v>
      </c>
      <c r="J146" s="29">
        <v>44485.430999999997</v>
      </c>
      <c r="K146" s="32">
        <v>1253.6500000000001</v>
      </c>
      <c r="L146" s="32" t="s">
        <v>27</v>
      </c>
      <c r="M146" s="3">
        <v>10</v>
      </c>
      <c r="N146" s="32">
        <f>MAX(K146,L146)+M146</f>
        <v>1263.6500000000001</v>
      </c>
      <c r="O146" s="32">
        <v>389.66</v>
      </c>
      <c r="P146" s="36">
        <f t="shared" si="28"/>
        <v>367.18400000000003</v>
      </c>
      <c r="Q146" s="36">
        <v>111.47</v>
      </c>
      <c r="R146" s="33">
        <f t="shared" si="32"/>
        <v>-255.71400000000003</v>
      </c>
      <c r="S146" s="33">
        <f t="shared" si="33"/>
        <v>-15254609201.17</v>
      </c>
      <c r="T146" s="33"/>
      <c r="U146" s="27" t="s">
        <v>28</v>
      </c>
      <c r="V146" s="36">
        <f t="shared" si="34"/>
        <v>59654962.970999993</v>
      </c>
      <c r="W146" s="34" t="str">
        <f t="shared" si="35"/>
        <v>GULF HORIZON</v>
      </c>
      <c r="X146" s="36">
        <f t="shared" si="36"/>
        <v>56214014.883149996</v>
      </c>
      <c r="Y146" s="36">
        <f t="shared" si="37"/>
        <v>21904347923.540001</v>
      </c>
      <c r="Z146" s="36">
        <f t="shared" si="38"/>
        <v>6649738722.3773689</v>
      </c>
      <c r="AA146" s="36">
        <f t="shared" si="39"/>
        <v>15254609201.162632</v>
      </c>
      <c r="AB146" s="63">
        <f t="shared" si="30"/>
        <v>-7.3680877685546875E-3</v>
      </c>
      <c r="AC146" s="64"/>
    </row>
    <row r="147" spans="1:29" x14ac:dyDescent="0.3">
      <c r="A147" s="83"/>
      <c r="B147" s="25">
        <v>44713</v>
      </c>
      <c r="C147" s="25" t="s">
        <v>103</v>
      </c>
      <c r="D147" s="26" t="s">
        <v>117</v>
      </c>
      <c r="E147" s="57" t="s">
        <v>278</v>
      </c>
      <c r="F147" s="27" t="s">
        <v>288</v>
      </c>
      <c r="G147" s="28">
        <v>44733</v>
      </c>
      <c r="H147" s="28">
        <v>44714</v>
      </c>
      <c r="I147" s="29">
        <v>30000</v>
      </c>
      <c r="J147" s="29">
        <v>29908.792000000001</v>
      </c>
      <c r="K147" s="32">
        <v>1463.1</v>
      </c>
      <c r="L147" s="32" t="s">
        <v>27</v>
      </c>
      <c r="M147" s="3">
        <v>10</v>
      </c>
      <c r="N147" s="32">
        <f>MAX(K147,L147)+M147</f>
        <v>1473.1</v>
      </c>
      <c r="O147" s="32">
        <v>392.35</v>
      </c>
      <c r="P147" s="36">
        <f t="shared" si="28"/>
        <v>431</v>
      </c>
      <c r="Q147" s="36">
        <v>111.47</v>
      </c>
      <c r="R147" s="33">
        <f t="shared" si="32"/>
        <v>-319.52999999999997</v>
      </c>
      <c r="S147" s="33">
        <f t="shared" si="33"/>
        <v>-12815610208.709999</v>
      </c>
      <c r="T147" s="33"/>
      <c r="U147" s="27"/>
      <c r="V147" s="36">
        <f t="shared" si="34"/>
        <v>40107690.072000004</v>
      </c>
      <c r="W147" s="34" t="str">
        <f t="shared" si="35"/>
        <v>HAFNIA EXCEL</v>
      </c>
      <c r="X147" s="36">
        <f t="shared" si="36"/>
        <v>44058641.495200001</v>
      </c>
      <c r="Y147" s="36">
        <f t="shared" si="37"/>
        <v>17286414421.029999</v>
      </c>
      <c r="Z147" s="36">
        <f t="shared" si="38"/>
        <v>4470804212.32584</v>
      </c>
      <c r="AA147" s="36">
        <f t="shared" si="39"/>
        <v>12815610208.704159</v>
      </c>
      <c r="AB147" s="63">
        <f t="shared" si="30"/>
        <v>-5.840301513671875E-3</v>
      </c>
      <c r="AC147" s="64"/>
    </row>
    <row r="148" spans="1:29" x14ac:dyDescent="0.3">
      <c r="A148" s="83"/>
      <c r="B148" s="25">
        <v>44713</v>
      </c>
      <c r="C148" s="25" t="s">
        <v>23</v>
      </c>
      <c r="D148" s="26" t="s">
        <v>181</v>
      </c>
      <c r="E148" s="25" t="s">
        <v>157</v>
      </c>
      <c r="F148" s="27" t="s">
        <v>269</v>
      </c>
      <c r="G148" s="28">
        <v>44732</v>
      </c>
      <c r="H148" s="28">
        <v>44714</v>
      </c>
      <c r="I148" s="29">
        <v>59906.489000000001</v>
      </c>
      <c r="J148" s="29">
        <v>59599.544000000002</v>
      </c>
      <c r="K148" s="32">
        <v>1463.1</v>
      </c>
      <c r="L148" s="32" t="s">
        <v>27</v>
      </c>
      <c r="M148" s="3">
        <v>22.25</v>
      </c>
      <c r="N148" s="32">
        <f t="shared" ref="N148:N153" si="40">MIN(K148,L148)+M148</f>
        <v>1485.35</v>
      </c>
      <c r="O148" s="32">
        <v>403.87</v>
      </c>
      <c r="P148" s="32">
        <f t="shared" si="28"/>
        <v>447.34399999999999</v>
      </c>
      <c r="Q148" s="32">
        <v>111.47</v>
      </c>
      <c r="R148" s="33">
        <f t="shared" si="32"/>
        <v>-335.87400000000002</v>
      </c>
      <c r="S148" s="33">
        <f t="shared" si="33"/>
        <v>-26844053840.790001</v>
      </c>
      <c r="T148" s="33"/>
      <c r="U148" s="27" t="s">
        <v>28</v>
      </c>
      <c r="V148" s="36">
        <f t="shared" si="34"/>
        <v>79922988.504000008</v>
      </c>
      <c r="W148" s="34" t="str">
        <f t="shared" si="35"/>
        <v>LORELEI</v>
      </c>
      <c r="X148" s="36">
        <f t="shared" si="36"/>
        <v>88526182.680399999</v>
      </c>
      <c r="Y148" s="36">
        <f t="shared" si="37"/>
        <v>35753069369.330002</v>
      </c>
      <c r="Z148" s="36">
        <f t="shared" si="38"/>
        <v>8909015528.5408802</v>
      </c>
      <c r="AA148" s="36">
        <f t="shared" si="39"/>
        <v>26844053840.789124</v>
      </c>
      <c r="AB148" s="63">
        <f t="shared" si="30"/>
        <v>-8.7738037109375E-4</v>
      </c>
      <c r="AC148" s="64"/>
    </row>
    <row r="149" spans="1:29" x14ac:dyDescent="0.3">
      <c r="A149" s="83"/>
      <c r="B149" s="25">
        <v>44713</v>
      </c>
      <c r="C149" s="25" t="s">
        <v>23</v>
      </c>
      <c r="D149" s="26" t="s">
        <v>64</v>
      </c>
      <c r="E149" s="25" t="s">
        <v>289</v>
      </c>
      <c r="F149" s="27" t="s">
        <v>281</v>
      </c>
      <c r="G149" s="28">
        <v>44715</v>
      </c>
      <c r="H149" s="28">
        <v>44700</v>
      </c>
      <c r="I149" s="29">
        <v>89869.976999999999</v>
      </c>
      <c r="J149" s="29">
        <v>89586.256000000008</v>
      </c>
      <c r="K149" s="32">
        <v>1249.8</v>
      </c>
      <c r="L149" s="32" t="s">
        <v>27</v>
      </c>
      <c r="M149" s="3">
        <v>16.12</v>
      </c>
      <c r="N149" s="32">
        <f t="shared" si="40"/>
        <v>1265.9199999999998</v>
      </c>
      <c r="O149" s="32">
        <v>401.3</v>
      </c>
      <c r="P149" s="32">
        <f t="shared" si="28"/>
        <v>378.83199999999999</v>
      </c>
      <c r="Q149" s="32">
        <v>111.47</v>
      </c>
      <c r="R149" s="33">
        <f t="shared" si="32"/>
        <v>-267.36199999999997</v>
      </c>
      <c r="S149" s="33">
        <f t="shared" si="33"/>
        <v>-32119579133.32</v>
      </c>
      <c r="T149" s="33"/>
      <c r="U149" s="27" t="s">
        <v>28</v>
      </c>
      <c r="V149" s="36">
        <f t="shared" si="34"/>
        <v>120135169.29600002</v>
      </c>
      <c r="W149" s="34" t="str">
        <f t="shared" si="35"/>
        <v xml:space="preserve">ARIZONA LADY </v>
      </c>
      <c r="X149" s="36">
        <f t="shared" si="36"/>
        <v>113409033.19552</v>
      </c>
      <c r="Y149" s="36">
        <f t="shared" si="37"/>
        <v>45511046454.739998</v>
      </c>
      <c r="Z149" s="36">
        <f t="shared" si="38"/>
        <v>13391467321.425121</v>
      </c>
      <c r="AA149" s="36">
        <f t="shared" si="39"/>
        <v>32119579133.314877</v>
      </c>
      <c r="AB149" s="63">
        <f t="shared" si="30"/>
        <v>-5.123138427734375E-3</v>
      </c>
      <c r="AC149" s="64"/>
    </row>
    <row r="150" spans="1:29" x14ac:dyDescent="0.3">
      <c r="A150" s="83"/>
      <c r="B150" s="25">
        <v>44713</v>
      </c>
      <c r="C150" s="25" t="s">
        <v>23</v>
      </c>
      <c r="D150" s="26" t="s">
        <v>64</v>
      </c>
      <c r="E150" s="25" t="s">
        <v>290</v>
      </c>
      <c r="F150" s="27" t="s">
        <v>291</v>
      </c>
      <c r="G150" s="28">
        <v>44737</v>
      </c>
      <c r="H150" s="28">
        <v>44720</v>
      </c>
      <c r="I150" s="29">
        <v>89899.656000000003</v>
      </c>
      <c r="J150" s="29">
        <v>89659.746999999988</v>
      </c>
      <c r="K150" s="32">
        <v>1459.3</v>
      </c>
      <c r="L150" s="32" t="s">
        <v>27</v>
      </c>
      <c r="M150" s="3">
        <v>22.25</v>
      </c>
      <c r="N150" s="32">
        <f t="shared" si="40"/>
        <v>1481.55</v>
      </c>
      <c r="O150" s="32">
        <v>403.87</v>
      </c>
      <c r="P150" s="32">
        <f t="shared" si="28"/>
        <v>446.2</v>
      </c>
      <c r="Q150" s="32">
        <v>111.47</v>
      </c>
      <c r="R150" s="33">
        <f t="shared" si="32"/>
        <v>-334.73</v>
      </c>
      <c r="S150" s="33">
        <f t="shared" si="33"/>
        <v>-40245833338.949997</v>
      </c>
      <c r="T150" s="33"/>
      <c r="U150" s="27" t="s">
        <v>28</v>
      </c>
      <c r="V150" s="36">
        <f t="shared" si="34"/>
        <v>120233720.72699998</v>
      </c>
      <c r="W150" s="34" t="str">
        <f t="shared" si="35"/>
        <v>FOUR SKY</v>
      </c>
      <c r="X150" s="36">
        <f t="shared" si="36"/>
        <v>132835398.16784997</v>
      </c>
      <c r="Y150" s="36">
        <f t="shared" si="37"/>
        <v>53648286188.389999</v>
      </c>
      <c r="Z150" s="36">
        <f t="shared" si="38"/>
        <v>13402452849.438688</v>
      </c>
      <c r="AA150" s="36">
        <f t="shared" si="39"/>
        <v>40245833338.951309</v>
      </c>
      <c r="AB150" s="63">
        <f t="shared" si="30"/>
        <v>1.312255859375E-3</v>
      </c>
      <c r="AC150" s="64"/>
    </row>
    <row r="151" spans="1:29" x14ac:dyDescent="0.3">
      <c r="A151" s="83"/>
      <c r="B151" s="25">
        <v>44713</v>
      </c>
      <c r="C151" s="25" t="s">
        <v>23</v>
      </c>
      <c r="D151" s="26" t="s">
        <v>36</v>
      </c>
      <c r="E151" s="25" t="s">
        <v>286</v>
      </c>
      <c r="F151" s="27" t="s">
        <v>287</v>
      </c>
      <c r="G151" s="28">
        <v>44718</v>
      </c>
      <c r="H151" s="28">
        <v>44699</v>
      </c>
      <c r="I151" s="29">
        <v>12370.388000000001</v>
      </c>
      <c r="J151" s="29">
        <v>12306.544846247241</v>
      </c>
      <c r="K151" s="32">
        <v>1253.6500000000001</v>
      </c>
      <c r="L151" s="32" t="s">
        <v>27</v>
      </c>
      <c r="M151" s="3">
        <v>28.015000000000001</v>
      </c>
      <c r="N151" s="32">
        <f t="shared" si="40"/>
        <v>1281.6650000000002</v>
      </c>
      <c r="O151" s="32">
        <v>409.5</v>
      </c>
      <c r="P151" s="32">
        <f t="shared" si="28"/>
        <v>391.38099999999997</v>
      </c>
      <c r="Q151" s="32">
        <v>111.47</v>
      </c>
      <c r="R151" s="33">
        <f t="shared" si="32"/>
        <v>-279.91099999999994</v>
      </c>
      <c r="S151" s="33">
        <f t="shared" si="33"/>
        <v>-4619392685.0500002</v>
      </c>
      <c r="T151" s="33"/>
      <c r="U151" s="27" t="s">
        <v>28</v>
      </c>
      <c r="V151" s="36">
        <f t="shared" si="34"/>
        <v>16503076.638817551</v>
      </c>
      <c r="W151" s="34" t="str">
        <f t="shared" si="35"/>
        <v>GULF HORIZON</v>
      </c>
      <c r="X151" s="36">
        <f t="shared" si="36"/>
        <v>15772867.800365472</v>
      </c>
      <c r="Y151" s="36">
        <f t="shared" si="37"/>
        <v>6458990637.9799995</v>
      </c>
      <c r="Z151" s="36">
        <f t="shared" si="38"/>
        <v>1839597952.9289923</v>
      </c>
      <c r="AA151" s="36">
        <f t="shared" si="39"/>
        <v>4619392685.0510073</v>
      </c>
      <c r="AB151" s="63">
        <f t="shared" si="30"/>
        <v>1.007080078125E-3</v>
      </c>
      <c r="AC151" s="64"/>
    </row>
    <row r="152" spans="1:29" x14ac:dyDescent="0.3">
      <c r="A152" s="83"/>
      <c r="B152" s="25">
        <v>44713</v>
      </c>
      <c r="C152" s="25" t="s">
        <v>23</v>
      </c>
      <c r="D152" s="26" t="s">
        <v>33</v>
      </c>
      <c r="E152" s="25" t="s">
        <v>178</v>
      </c>
      <c r="F152" s="27" t="s">
        <v>292</v>
      </c>
      <c r="G152" s="28">
        <v>44738</v>
      </c>
      <c r="H152" s="28">
        <v>44718</v>
      </c>
      <c r="I152" s="29">
        <v>59346.862999999998</v>
      </c>
      <c r="J152" s="29">
        <v>59210.347000000002</v>
      </c>
      <c r="K152" s="32">
        <v>1463.1</v>
      </c>
      <c r="L152" s="32" t="s">
        <v>27</v>
      </c>
      <c r="M152" s="3">
        <v>28.015000000000001</v>
      </c>
      <c r="N152" s="32">
        <f t="shared" si="40"/>
        <v>1491.115</v>
      </c>
      <c r="O152" s="32">
        <v>409.5</v>
      </c>
      <c r="P152" s="32">
        <f t="shared" si="28"/>
        <v>455.34</v>
      </c>
      <c r="Q152" s="32">
        <v>111.47</v>
      </c>
      <c r="R152" s="33">
        <f t="shared" si="32"/>
        <v>-343.87</v>
      </c>
      <c r="S152" s="33">
        <f t="shared" si="33"/>
        <v>-27303647772.700001</v>
      </c>
      <c r="T152" s="33"/>
      <c r="U152" s="27" t="s">
        <v>28</v>
      </c>
      <c r="V152" s="36">
        <f t="shared" si="34"/>
        <v>79401075.327000007</v>
      </c>
      <c r="W152" s="34" t="str">
        <f t="shared" si="35"/>
        <v>TWO MILLION WAYS</v>
      </c>
      <c r="X152" s="36">
        <f t="shared" si="36"/>
        <v>88289436.566905007</v>
      </c>
      <c r="Y152" s="36">
        <f t="shared" si="37"/>
        <v>36154485639.400002</v>
      </c>
      <c r="Z152" s="36">
        <f t="shared" si="38"/>
        <v>8850837866.7006912</v>
      </c>
      <c r="AA152" s="36">
        <f t="shared" si="39"/>
        <v>27303647772.69931</v>
      </c>
      <c r="AB152" s="63">
        <f t="shared" si="30"/>
        <v>-6.90460205078125E-4</v>
      </c>
      <c r="AC152" s="64"/>
    </row>
    <row r="153" spans="1:29" x14ac:dyDescent="0.3">
      <c r="A153" s="83"/>
      <c r="B153" s="25">
        <v>44713</v>
      </c>
      <c r="C153" s="25" t="s">
        <v>23</v>
      </c>
      <c r="D153" s="26" t="s">
        <v>36</v>
      </c>
      <c r="E153" s="25" t="s">
        <v>80</v>
      </c>
      <c r="F153" s="27" t="s">
        <v>293</v>
      </c>
      <c r="G153" s="28">
        <v>44729</v>
      </c>
      <c r="H153" s="28">
        <v>44714</v>
      </c>
      <c r="I153" s="29">
        <v>60840.266000000003</v>
      </c>
      <c r="J153" s="29">
        <v>60623.167000000009</v>
      </c>
      <c r="K153" s="32">
        <v>1463.1</v>
      </c>
      <c r="L153" s="32" t="s">
        <v>27</v>
      </c>
      <c r="M153" s="3">
        <v>16.12</v>
      </c>
      <c r="N153" s="32">
        <f t="shared" si="40"/>
        <v>1479.2199999999998</v>
      </c>
      <c r="O153" s="32">
        <v>401.3</v>
      </c>
      <c r="P153" s="32">
        <f t="shared" si="28"/>
        <v>442.66300000000001</v>
      </c>
      <c r="Q153" s="32">
        <v>111.47</v>
      </c>
      <c r="R153" s="33">
        <f t="shared" si="32"/>
        <v>-331.19299999999998</v>
      </c>
      <c r="S153" s="33">
        <f t="shared" si="33"/>
        <v>-26924555823.18</v>
      </c>
      <c r="T153" s="33"/>
      <c r="U153" s="27" t="s">
        <v>28</v>
      </c>
      <c r="V153" s="36">
        <f t="shared" si="34"/>
        <v>81295666.947000012</v>
      </c>
      <c r="W153" s="34" t="str">
        <f t="shared" si="35"/>
        <v>RES COGITANS</v>
      </c>
      <c r="X153" s="36">
        <f t="shared" si="36"/>
        <v>89675001.089739993</v>
      </c>
      <c r="Y153" s="36">
        <f t="shared" si="37"/>
        <v>35986583817.760002</v>
      </c>
      <c r="Z153" s="36">
        <f t="shared" si="38"/>
        <v>9062027994.5820904</v>
      </c>
      <c r="AA153" s="36">
        <f t="shared" si="39"/>
        <v>26924555823.17791</v>
      </c>
      <c r="AB153" s="63">
        <f t="shared" si="30"/>
        <v>-2.0904541015625E-3</v>
      </c>
      <c r="AC153" s="64"/>
    </row>
    <row r="154" spans="1:29" x14ac:dyDescent="0.3">
      <c r="B154" s="25"/>
      <c r="C154" s="25"/>
      <c r="D154" s="26"/>
      <c r="E154" s="25"/>
      <c r="F154" s="27"/>
      <c r="G154" s="28"/>
      <c r="H154" s="28"/>
      <c r="I154" s="29"/>
      <c r="J154" s="29"/>
      <c r="K154" s="32"/>
      <c r="L154" s="32"/>
      <c r="M154" s="32"/>
      <c r="N154" s="32"/>
      <c r="O154" s="32"/>
      <c r="P154" s="32"/>
      <c r="Q154" s="36"/>
      <c r="R154" s="32"/>
      <c r="S154" s="33"/>
      <c r="T154" s="33"/>
      <c r="U154" s="27"/>
      <c r="V154" s="92"/>
      <c r="W154" s="93"/>
      <c r="X154" s="36"/>
      <c r="Y154" s="36"/>
      <c r="Z154" s="36"/>
      <c r="AA154" s="36"/>
      <c r="AB154" s="63">
        <f t="shared" si="30"/>
        <v>0</v>
      </c>
      <c r="AC154" s="64"/>
    </row>
    <row r="155" spans="1:29" x14ac:dyDescent="0.3">
      <c r="B155" s="68"/>
      <c r="C155" s="68"/>
      <c r="E155" s="68"/>
      <c r="G155" s="69"/>
      <c r="H155" s="69"/>
      <c r="I155" s="94"/>
      <c r="J155" s="94"/>
      <c r="K155" s="95"/>
      <c r="L155" s="95"/>
      <c r="M155" s="95"/>
      <c r="N155" s="95"/>
      <c r="O155" s="95"/>
      <c r="P155" s="95"/>
      <c r="Q155" s="95"/>
      <c r="R155" s="95"/>
      <c r="W155" s="64"/>
      <c r="X155" s="64"/>
      <c r="Y155" s="64"/>
      <c r="Z155" s="64"/>
      <c r="AA155" s="64"/>
      <c r="AC155" s="64"/>
    </row>
    <row r="156" spans="1:29" x14ac:dyDescent="0.3">
      <c r="H156" s="74"/>
      <c r="I156" s="74">
        <f>SUM(I8:I154)</f>
        <v>8652364.2419999987</v>
      </c>
      <c r="J156" s="74">
        <f>SUM(J8:J154)</f>
        <v>8632244.8148462512</v>
      </c>
      <c r="K156" s="74"/>
      <c r="L156" s="74"/>
      <c r="M156" s="74"/>
      <c r="N156" s="74"/>
      <c r="O156" s="74"/>
      <c r="P156" s="74"/>
      <c r="Q156" s="74"/>
      <c r="S156" s="74">
        <f>SUM(S8:S154)</f>
        <v>-2281039334537.4204</v>
      </c>
      <c r="U156" s="74"/>
      <c r="V156" s="74">
        <f>SUM(V8:V154)</f>
        <v>11575840296.708818</v>
      </c>
      <c r="W156" s="74"/>
      <c r="X156" s="74">
        <f>SUM(X8:X154)</f>
        <v>9367492245.8293762</v>
      </c>
      <c r="Y156" s="74">
        <f>SUM(Y8:Y154)</f>
        <v>3694383979624.5288</v>
      </c>
      <c r="Z156" s="74">
        <f>SUM(Z8:Z154)</f>
        <v>1413344645087.0688</v>
      </c>
      <c r="AA156" s="74">
        <f>SUM(AA8:AA154)</f>
        <v>2281039334537.4609</v>
      </c>
      <c r="AC156" s="64"/>
    </row>
    <row r="157" spans="1:29" x14ac:dyDescent="0.3">
      <c r="I157" s="96"/>
      <c r="J157" s="96"/>
      <c r="K157" s="96"/>
      <c r="L157" s="96"/>
      <c r="M157" s="96"/>
      <c r="N157" s="96"/>
      <c r="O157" s="96"/>
      <c r="P157" s="96"/>
      <c r="Q157" s="96"/>
      <c r="R157" s="96"/>
      <c r="S157" s="96"/>
      <c r="T157" s="96"/>
      <c r="U157" s="96"/>
      <c r="V157" s="96"/>
      <c r="W157" s="96"/>
      <c r="X157" s="96"/>
      <c r="Y157" s="96"/>
      <c r="Z157" s="96"/>
      <c r="AA157" s="96"/>
    </row>
    <row r="158" spans="1:29" x14ac:dyDescent="0.3">
      <c r="I158" s="97"/>
      <c r="J158" s="97"/>
      <c r="K158" s="97"/>
      <c r="L158" s="97"/>
      <c r="M158" s="97"/>
      <c r="N158" s="97"/>
      <c r="O158" s="97"/>
      <c r="P158" s="97"/>
      <c r="Q158" s="97"/>
      <c r="R158" s="97"/>
      <c r="S158" s="97"/>
      <c r="T158" s="97"/>
      <c r="U158" s="97"/>
      <c r="V158" s="97"/>
      <c r="W158" s="97"/>
      <c r="X158" s="97"/>
      <c r="Y158" s="97"/>
      <c r="Z158" s="97"/>
      <c r="AA158" s="97"/>
    </row>
    <row r="160" spans="1:29" x14ac:dyDescent="0.3">
      <c r="J160" s="63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BE707-95B6-476C-8916-DE7D6BA4B063}">
  <dimension ref="C3:AC166"/>
  <sheetViews>
    <sheetView zoomScale="40" zoomScaleNormal="40" workbookViewId="0">
      <pane xSplit="7" ySplit="4" topLeftCell="X139" activePane="bottomRight" state="frozen"/>
      <selection pane="topRight" activeCell="H1" sqref="H1"/>
      <selection pane="bottomLeft" activeCell="A5" sqref="A5"/>
      <selection pane="bottomRight" activeCell="AB167" sqref="AB167:AC169"/>
    </sheetView>
  </sheetViews>
  <sheetFormatPr defaultColWidth="9.1796875" defaultRowHeight="14" x14ac:dyDescent="0.3"/>
  <cols>
    <col min="1" max="2" width="3.81640625" style="64" bestFit="1" customWidth="1"/>
    <col min="3" max="3" width="14" style="64" customWidth="1"/>
    <col min="4" max="4" width="73.6328125" style="70" bestFit="1" customWidth="1"/>
    <col min="5" max="6" width="22.7265625" style="70" bestFit="1" customWidth="1"/>
    <col min="7" max="7" width="15.81640625" style="71" bestFit="1" customWidth="1"/>
    <col min="8" max="8" width="16.453125" style="71" bestFit="1" customWidth="1"/>
    <col min="9" max="9" width="18.453125" style="64" bestFit="1" customWidth="1"/>
    <col min="10" max="10" width="14.453125" style="64" customWidth="1"/>
    <col min="11" max="11" width="16" style="64" bestFit="1" customWidth="1"/>
    <col min="12" max="12" width="18.1796875" style="64" bestFit="1" customWidth="1"/>
    <col min="13" max="13" width="16.1796875" style="64" customWidth="1"/>
    <col min="14" max="14" width="18.1796875" style="64" bestFit="1" customWidth="1"/>
    <col min="15" max="15" width="10.81640625" style="64" bestFit="1" customWidth="1"/>
    <col min="16" max="16" width="17" style="64" bestFit="1" customWidth="1"/>
    <col min="17" max="17" width="13.54296875" style="64" bestFit="1" customWidth="1"/>
    <col min="18" max="18" width="12.1796875" style="72" customWidth="1"/>
    <col min="19" max="19" width="23" style="72" bestFit="1" customWidth="1"/>
    <col min="20" max="20" width="16.1796875" style="74" customWidth="1"/>
    <col min="21" max="21" width="27.36328125" style="74" bestFit="1" customWidth="1"/>
    <col min="22" max="22" width="13.26953125" style="74" bestFit="1" customWidth="1"/>
    <col min="23" max="23" width="17.36328125" style="71" bestFit="1" customWidth="1"/>
    <col min="24" max="24" width="20.36328125" style="73" bestFit="1" customWidth="1"/>
    <col min="25" max="25" width="18.54296875" style="73" bestFit="1" customWidth="1"/>
    <col min="26" max="26" width="24.54296875" style="73" bestFit="1" customWidth="1"/>
    <col min="27" max="27" width="27.54296875" style="73" bestFit="1" customWidth="1"/>
    <col min="28" max="28" width="30.54296875" style="73" bestFit="1" customWidth="1"/>
    <col min="29" max="29" width="25.36328125" style="64" bestFit="1" customWidth="1"/>
    <col min="30" max="16384" width="9.1796875" style="64"/>
  </cols>
  <sheetData>
    <row r="3" spans="3:29" x14ac:dyDescent="0.3">
      <c r="C3" s="142" t="s">
        <v>549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36"/>
      <c r="Y3" s="36"/>
      <c r="Z3" s="36"/>
      <c r="AA3" s="36"/>
      <c r="AB3" s="36"/>
      <c r="AC3" s="92"/>
    </row>
    <row r="4" spans="3:29" s="132" customFormat="1" ht="84.5" thickBot="1" x14ac:dyDescent="0.35">
      <c r="C4" s="106" t="s">
        <v>0</v>
      </c>
      <c r="D4" s="107" t="s">
        <v>1</v>
      </c>
      <c r="E4" s="107" t="s">
        <v>295</v>
      </c>
      <c r="F4" s="106" t="s">
        <v>2</v>
      </c>
      <c r="G4" s="106" t="s">
        <v>18</v>
      </c>
      <c r="H4" s="108" t="s">
        <v>3</v>
      </c>
      <c r="I4" s="108" t="s">
        <v>4</v>
      </c>
      <c r="J4" s="106" t="s">
        <v>5</v>
      </c>
      <c r="K4" s="109" t="s">
        <v>6</v>
      </c>
      <c r="L4" s="109" t="s">
        <v>7</v>
      </c>
      <c r="M4" s="106" t="s">
        <v>8</v>
      </c>
      <c r="N4" s="106" t="s">
        <v>9</v>
      </c>
      <c r="O4" s="106" t="s">
        <v>10</v>
      </c>
      <c r="P4" s="106" t="s">
        <v>11</v>
      </c>
      <c r="Q4" s="106" t="s">
        <v>12</v>
      </c>
      <c r="R4" s="106" t="s">
        <v>13</v>
      </c>
      <c r="S4" s="106" t="s">
        <v>14</v>
      </c>
      <c r="T4" s="110" t="s">
        <v>15</v>
      </c>
      <c r="U4" s="110" t="s">
        <v>16</v>
      </c>
      <c r="V4" s="110" t="s">
        <v>17</v>
      </c>
      <c r="W4" s="106" t="s">
        <v>18</v>
      </c>
      <c r="X4" s="99" t="s">
        <v>19</v>
      </c>
      <c r="Y4" s="99" t="s">
        <v>296</v>
      </c>
      <c r="Z4" s="106" t="s">
        <v>21</v>
      </c>
      <c r="AA4" s="106" t="s">
        <v>297</v>
      </c>
      <c r="AB4" s="110" t="s">
        <v>16</v>
      </c>
      <c r="AC4" s="110" t="s">
        <v>298</v>
      </c>
    </row>
    <row r="5" spans="3:29" x14ac:dyDescent="0.3">
      <c r="C5" s="111">
        <v>44743</v>
      </c>
      <c r="D5" s="16" t="s">
        <v>24</v>
      </c>
      <c r="E5" s="16" t="s">
        <v>23</v>
      </c>
      <c r="F5" s="112" t="s">
        <v>299</v>
      </c>
      <c r="G5" s="17" t="s">
        <v>28</v>
      </c>
      <c r="H5" s="17" t="s">
        <v>300</v>
      </c>
      <c r="I5" s="113">
        <v>44746</v>
      </c>
      <c r="J5" s="113">
        <v>44728</v>
      </c>
      <c r="K5" s="19">
        <v>59985.146000000001</v>
      </c>
      <c r="L5" s="19">
        <v>59798.504999999997</v>
      </c>
      <c r="M5" s="22">
        <v>1321.25</v>
      </c>
      <c r="N5" s="22" t="s">
        <v>27</v>
      </c>
      <c r="O5" s="105">
        <v>22.25</v>
      </c>
      <c r="P5" s="22">
        <v>1343.5</v>
      </c>
      <c r="Q5" s="22">
        <v>409.5</v>
      </c>
      <c r="R5" s="22">
        <f t="shared" ref="R5:R68" si="0">ROUND((M5+O5)*Q5/1341,3)</f>
        <v>410.26299999999998</v>
      </c>
      <c r="S5" s="22">
        <v>111.47</v>
      </c>
      <c r="T5" s="23">
        <f t="shared" ref="T5:T68" si="1">S5-R5</f>
        <v>-298.79300000000001</v>
      </c>
      <c r="U5" s="23">
        <f t="shared" ref="U5:U68" si="2">IFERROR(ROUND((S5-R5)*L5*1341,2),0)</f>
        <v>-23960149478.689999</v>
      </c>
      <c r="V5" s="23"/>
      <c r="W5" s="17" t="s">
        <v>28</v>
      </c>
      <c r="X5" s="90">
        <f t="shared" ref="X5:X68" si="3">L5*1341</f>
        <v>80189795.204999998</v>
      </c>
      <c r="Y5" s="90">
        <f t="shared" ref="Y5:Y19" si="4">L5*P5</f>
        <v>80339291.467500001</v>
      </c>
      <c r="Z5" s="90">
        <f t="shared" ref="Z5:Z68" si="5">IFERROR(ROUND((R5)*L5*1341,2),0)</f>
        <v>32898905950.189999</v>
      </c>
      <c r="AA5" s="90">
        <f t="shared" ref="AA5:AA68" si="6">X5*S5</f>
        <v>8938756471.5013504</v>
      </c>
      <c r="AB5" s="90">
        <f t="shared" ref="AB5:AB68" si="7">Z5-AA5</f>
        <v>23960149478.688648</v>
      </c>
      <c r="AC5" s="133">
        <f>Y5*111.47</f>
        <v>8955420819.882225</v>
      </c>
    </row>
    <row r="6" spans="3:29" x14ac:dyDescent="0.3">
      <c r="C6" s="114">
        <v>44743</v>
      </c>
      <c r="D6" s="26" t="s">
        <v>24</v>
      </c>
      <c r="E6" s="26" t="s">
        <v>23</v>
      </c>
      <c r="F6" s="115" t="s">
        <v>301</v>
      </c>
      <c r="G6" s="27" t="s">
        <v>28</v>
      </c>
      <c r="H6" s="27" t="s">
        <v>302</v>
      </c>
      <c r="I6" s="116">
        <v>44769</v>
      </c>
      <c r="J6" s="116">
        <v>44754</v>
      </c>
      <c r="K6" s="29">
        <v>59998.89</v>
      </c>
      <c r="L6" s="29">
        <v>59768.525999999998</v>
      </c>
      <c r="M6" s="32">
        <v>1181.6500000000001</v>
      </c>
      <c r="N6" s="32" t="s">
        <v>27</v>
      </c>
      <c r="O6" s="101">
        <v>16.12</v>
      </c>
      <c r="P6" s="32">
        <f>M6+O6</f>
        <v>1197.77</v>
      </c>
      <c r="Q6" s="32">
        <v>409.5</v>
      </c>
      <c r="R6" s="32">
        <f t="shared" si="0"/>
        <v>365.762</v>
      </c>
      <c r="S6" s="32">
        <v>111.47</v>
      </c>
      <c r="T6" s="33">
        <f t="shared" si="1"/>
        <v>-254.292</v>
      </c>
      <c r="U6" s="33">
        <f t="shared" si="2"/>
        <v>-20381400396.23</v>
      </c>
      <c r="V6" s="33"/>
      <c r="W6" s="27" t="s">
        <v>28</v>
      </c>
      <c r="X6" s="36">
        <f t="shared" si="3"/>
        <v>80149593.365999997</v>
      </c>
      <c r="Y6" s="36">
        <f t="shared" si="4"/>
        <v>71588947.387019992</v>
      </c>
      <c r="Z6" s="36">
        <f t="shared" si="5"/>
        <v>29315675568.73</v>
      </c>
      <c r="AA6" s="36">
        <f t="shared" si="6"/>
        <v>8934275172.5080204</v>
      </c>
      <c r="AB6" s="36">
        <f t="shared" si="7"/>
        <v>20381400396.221977</v>
      </c>
      <c r="AC6" s="128"/>
    </row>
    <row r="7" spans="3:29" x14ac:dyDescent="0.3">
      <c r="C7" s="114">
        <v>44743</v>
      </c>
      <c r="D7" s="26" t="s">
        <v>64</v>
      </c>
      <c r="E7" s="26" t="s">
        <v>23</v>
      </c>
      <c r="F7" s="115" t="s">
        <v>232</v>
      </c>
      <c r="G7" s="27" t="s">
        <v>28</v>
      </c>
      <c r="H7" s="27" t="s">
        <v>303</v>
      </c>
      <c r="I7" s="116">
        <v>44743</v>
      </c>
      <c r="J7" s="116">
        <v>44726</v>
      </c>
      <c r="K7" s="29">
        <v>91074.758000000002</v>
      </c>
      <c r="L7" s="29">
        <v>90778.866999999998</v>
      </c>
      <c r="M7" s="32">
        <v>1373.55</v>
      </c>
      <c r="N7" s="32" t="s">
        <v>27</v>
      </c>
      <c r="O7" s="101">
        <v>28.015000000000001</v>
      </c>
      <c r="P7" s="32">
        <f>M7+O7</f>
        <v>1401.5650000000001</v>
      </c>
      <c r="Q7" s="32">
        <v>418.18</v>
      </c>
      <c r="R7" s="32">
        <f t="shared" si="0"/>
        <v>437.06700000000001</v>
      </c>
      <c r="S7" s="32">
        <v>111.47</v>
      </c>
      <c r="T7" s="33">
        <f t="shared" si="1"/>
        <v>-325.59699999999998</v>
      </c>
      <c r="U7" s="33">
        <f t="shared" si="2"/>
        <v>-39636375183.279999</v>
      </c>
      <c r="V7" s="33"/>
      <c r="W7" s="27" t="s">
        <v>28</v>
      </c>
      <c r="X7" s="36">
        <f t="shared" si="3"/>
        <v>121734460.647</v>
      </c>
      <c r="Y7" s="36">
        <f t="shared" si="4"/>
        <v>127232482.72685501</v>
      </c>
      <c r="Z7" s="36">
        <f t="shared" si="5"/>
        <v>53206115511.599998</v>
      </c>
      <c r="AA7" s="36">
        <f t="shared" si="6"/>
        <v>13569740328.321091</v>
      </c>
      <c r="AB7" s="36">
        <f t="shared" si="7"/>
        <v>39636375183.278908</v>
      </c>
      <c r="AC7" s="128"/>
    </row>
    <row r="8" spans="3:29" x14ac:dyDescent="0.3">
      <c r="C8" s="114">
        <v>44743</v>
      </c>
      <c r="D8" s="26" t="s">
        <v>33</v>
      </c>
      <c r="E8" s="26" t="s">
        <v>23</v>
      </c>
      <c r="F8" s="115" t="s">
        <v>304</v>
      </c>
      <c r="G8" s="27" t="s">
        <v>28</v>
      </c>
      <c r="H8" s="27" t="s">
        <v>305</v>
      </c>
      <c r="I8" s="116">
        <v>44750</v>
      </c>
      <c r="J8" s="116">
        <v>44734</v>
      </c>
      <c r="K8" s="29">
        <v>89974.758000000002</v>
      </c>
      <c r="L8" s="29">
        <v>89634.948999999993</v>
      </c>
      <c r="M8" s="32">
        <v>1334.6</v>
      </c>
      <c r="N8" s="32" t="s">
        <v>27</v>
      </c>
      <c r="O8" s="101">
        <v>28.015000000000001</v>
      </c>
      <c r="P8" s="32">
        <v>1362.615</v>
      </c>
      <c r="Q8" s="32">
        <v>418.18</v>
      </c>
      <c r="R8" s="32">
        <f t="shared" si="0"/>
        <v>424.92</v>
      </c>
      <c r="S8" s="32">
        <v>111.47</v>
      </c>
      <c r="T8" s="33">
        <f t="shared" si="1"/>
        <v>-313.45000000000005</v>
      </c>
      <c r="U8" s="33">
        <f t="shared" si="2"/>
        <v>-37676836258.589996</v>
      </c>
      <c r="V8" s="33"/>
      <c r="W8" s="27" t="s">
        <v>28</v>
      </c>
      <c r="X8" s="36">
        <f t="shared" si="3"/>
        <v>120200466.609</v>
      </c>
      <c r="Y8" s="36">
        <f t="shared" si="4"/>
        <v>122137926.03163499</v>
      </c>
      <c r="Z8" s="36">
        <f t="shared" si="5"/>
        <v>51075582271.5</v>
      </c>
      <c r="AA8" s="36">
        <f t="shared" si="6"/>
        <v>13398746012.90523</v>
      </c>
      <c r="AB8" s="36">
        <f t="shared" si="7"/>
        <v>37676836258.594772</v>
      </c>
      <c r="AC8" s="128"/>
    </row>
    <row r="9" spans="3:29" x14ac:dyDescent="0.3">
      <c r="C9" s="114">
        <v>44743</v>
      </c>
      <c r="D9" s="26" t="s">
        <v>36</v>
      </c>
      <c r="E9" s="26" t="s">
        <v>23</v>
      </c>
      <c r="F9" s="115" t="s">
        <v>306</v>
      </c>
      <c r="G9" s="27" t="s">
        <v>307</v>
      </c>
      <c r="H9" s="27" t="s">
        <v>308</v>
      </c>
      <c r="I9" s="116">
        <v>44755</v>
      </c>
      <c r="J9" s="116">
        <v>44735</v>
      </c>
      <c r="K9" s="29">
        <v>39090.839</v>
      </c>
      <c r="L9" s="29">
        <v>39032.118000000002</v>
      </c>
      <c r="M9" s="32">
        <v>1356.25</v>
      </c>
      <c r="N9" s="32" t="s">
        <v>27</v>
      </c>
      <c r="O9" s="101">
        <v>22.25</v>
      </c>
      <c r="P9" s="32">
        <v>1378.5</v>
      </c>
      <c r="Q9" s="32">
        <v>409.5</v>
      </c>
      <c r="R9" s="32">
        <f t="shared" si="0"/>
        <v>420.95100000000002</v>
      </c>
      <c r="S9" s="32">
        <v>111.47</v>
      </c>
      <c r="T9" s="33">
        <f t="shared" si="1"/>
        <v>-309.48099999999999</v>
      </c>
      <c r="U9" s="33">
        <f t="shared" si="2"/>
        <v>-16198876239.33</v>
      </c>
      <c r="V9" s="33"/>
      <c r="W9" s="27" t="s">
        <v>307</v>
      </c>
      <c r="X9" s="36">
        <f t="shared" si="3"/>
        <v>52342070.238000005</v>
      </c>
      <c r="Y9" s="36">
        <f t="shared" si="4"/>
        <v>53805774.663000003</v>
      </c>
      <c r="Z9" s="36">
        <f t="shared" si="5"/>
        <v>22033446808.759998</v>
      </c>
      <c r="AA9" s="36">
        <f t="shared" si="6"/>
        <v>5834570569.4298601</v>
      </c>
      <c r="AB9" s="36">
        <f t="shared" si="7"/>
        <v>16198876239.330139</v>
      </c>
      <c r="AC9" s="128"/>
    </row>
    <row r="10" spans="3:29" x14ac:dyDescent="0.3">
      <c r="C10" s="114">
        <v>44743</v>
      </c>
      <c r="D10" s="26" t="s">
        <v>36</v>
      </c>
      <c r="E10" s="26" t="s">
        <v>23</v>
      </c>
      <c r="F10" s="115" t="s">
        <v>309</v>
      </c>
      <c r="G10" s="27" t="s">
        <v>28</v>
      </c>
      <c r="H10" s="27" t="s">
        <v>310</v>
      </c>
      <c r="I10" s="116">
        <v>44771</v>
      </c>
      <c r="J10" s="116">
        <v>44755</v>
      </c>
      <c r="K10" s="29">
        <v>60068.618000000002</v>
      </c>
      <c r="L10" s="29">
        <v>59879.142999999996</v>
      </c>
      <c r="M10" s="32">
        <v>1150.8499999999999</v>
      </c>
      <c r="N10" s="32" t="s">
        <v>27</v>
      </c>
      <c r="O10" s="101">
        <v>28.015000000000001</v>
      </c>
      <c r="P10" s="32">
        <v>1178.865</v>
      </c>
      <c r="Q10" s="32">
        <v>417.42</v>
      </c>
      <c r="R10" s="32">
        <f t="shared" si="0"/>
        <v>366.95100000000002</v>
      </c>
      <c r="S10" s="32">
        <v>111.47</v>
      </c>
      <c r="T10" s="33">
        <f t="shared" si="1"/>
        <v>-255.48100000000002</v>
      </c>
      <c r="U10" s="33">
        <f t="shared" si="2"/>
        <v>-20514595649.259998</v>
      </c>
      <c r="V10" s="33"/>
      <c r="W10" s="27" t="s">
        <v>28</v>
      </c>
      <c r="X10" s="36">
        <f t="shared" si="3"/>
        <v>80297930.762999997</v>
      </c>
      <c r="Y10" s="36">
        <f t="shared" si="4"/>
        <v>70589425.912694991</v>
      </c>
      <c r="Z10" s="36">
        <f t="shared" si="5"/>
        <v>29465405991.41</v>
      </c>
      <c r="AA10" s="36">
        <f t="shared" si="6"/>
        <v>8950810342.1516094</v>
      </c>
      <c r="AB10" s="36">
        <f t="shared" si="7"/>
        <v>20514595649.258392</v>
      </c>
      <c r="AC10" s="128"/>
    </row>
    <row r="11" spans="3:29" x14ac:dyDescent="0.3">
      <c r="C11" s="114">
        <v>44743</v>
      </c>
      <c r="D11" s="26" t="s">
        <v>181</v>
      </c>
      <c r="E11" s="26" t="s">
        <v>23</v>
      </c>
      <c r="F11" s="115" t="s">
        <v>122</v>
      </c>
      <c r="G11" s="27" t="s">
        <v>28</v>
      </c>
      <c r="H11" s="27" t="s">
        <v>311</v>
      </c>
      <c r="I11" s="116">
        <v>44764</v>
      </c>
      <c r="J11" s="116">
        <v>44749</v>
      </c>
      <c r="K11" s="29">
        <v>39500</v>
      </c>
      <c r="L11" s="29">
        <v>39354.150999999998</v>
      </c>
      <c r="M11" s="32">
        <v>1235.4000000000001</v>
      </c>
      <c r="N11" s="32" t="s">
        <v>27</v>
      </c>
      <c r="O11" s="101">
        <v>22.25</v>
      </c>
      <c r="P11" s="32">
        <v>1257.6500000000001</v>
      </c>
      <c r="Q11" s="32">
        <v>418.18</v>
      </c>
      <c r="R11" s="32">
        <f t="shared" si="0"/>
        <v>392.18799999999999</v>
      </c>
      <c r="S11" s="32">
        <v>111.47</v>
      </c>
      <c r="T11" s="33">
        <f t="shared" si="1"/>
        <v>-280.71799999999996</v>
      </c>
      <c r="U11" s="33">
        <f t="shared" si="2"/>
        <v>-14814588289.52</v>
      </c>
      <c r="V11" s="33"/>
      <c r="W11" s="27" t="s">
        <v>28</v>
      </c>
      <c r="X11" s="36">
        <f t="shared" si="3"/>
        <v>52773916.490999997</v>
      </c>
      <c r="Y11" s="36">
        <f t="shared" si="4"/>
        <v>49493748.005149998</v>
      </c>
      <c r="Z11" s="36">
        <f t="shared" si="5"/>
        <v>20697296760.77</v>
      </c>
      <c r="AA11" s="36">
        <f t="shared" si="6"/>
        <v>5882708471.25177</v>
      </c>
      <c r="AB11" s="36">
        <f t="shared" si="7"/>
        <v>14814588289.51823</v>
      </c>
      <c r="AC11" s="128"/>
    </row>
    <row r="12" spans="3:29" x14ac:dyDescent="0.3">
      <c r="C12" s="114">
        <v>44743</v>
      </c>
      <c r="D12" s="26" t="s">
        <v>181</v>
      </c>
      <c r="E12" s="26" t="s">
        <v>23</v>
      </c>
      <c r="F12" s="115" t="s">
        <v>122</v>
      </c>
      <c r="G12" s="27" t="s">
        <v>307</v>
      </c>
      <c r="H12" s="27" t="s">
        <v>312</v>
      </c>
      <c r="I12" s="116">
        <v>44764</v>
      </c>
      <c r="J12" s="116">
        <v>44749</v>
      </c>
      <c r="K12" s="29">
        <v>39661.142</v>
      </c>
      <c r="L12" s="29">
        <v>39514.697999999997</v>
      </c>
      <c r="M12" s="32">
        <v>1235.4000000000001</v>
      </c>
      <c r="N12" s="32" t="s">
        <v>27</v>
      </c>
      <c r="O12" s="101">
        <v>22.25</v>
      </c>
      <c r="P12" s="32">
        <v>1257.6500000000001</v>
      </c>
      <c r="Q12" s="32">
        <v>418.18</v>
      </c>
      <c r="R12" s="32">
        <f t="shared" si="0"/>
        <v>392.18799999999999</v>
      </c>
      <c r="S12" s="32">
        <v>111.47</v>
      </c>
      <c r="T12" s="33">
        <f t="shared" si="1"/>
        <v>-280.71799999999996</v>
      </c>
      <c r="U12" s="33">
        <f t="shared" si="2"/>
        <v>-14875025057.83</v>
      </c>
      <c r="V12" s="33"/>
      <c r="W12" s="27" t="s">
        <v>307</v>
      </c>
      <c r="X12" s="36">
        <f t="shared" si="3"/>
        <v>52989210.017999999</v>
      </c>
      <c r="Y12" s="36">
        <f t="shared" si="4"/>
        <v>49695659.9397</v>
      </c>
      <c r="Z12" s="36">
        <f t="shared" si="5"/>
        <v>20781732298.540001</v>
      </c>
      <c r="AA12" s="36">
        <f t="shared" si="6"/>
        <v>5906707240.70646</v>
      </c>
      <c r="AB12" s="36">
        <f t="shared" si="7"/>
        <v>14875025057.833542</v>
      </c>
      <c r="AC12" s="128"/>
    </row>
    <row r="13" spans="3:29" x14ac:dyDescent="0.3">
      <c r="C13" s="114">
        <v>44743</v>
      </c>
      <c r="D13" s="26" t="s">
        <v>126</v>
      </c>
      <c r="E13" s="26" t="s">
        <v>43</v>
      </c>
      <c r="F13" s="115" t="s">
        <v>313</v>
      </c>
      <c r="G13" s="27" t="s">
        <v>28</v>
      </c>
      <c r="H13" s="27" t="s">
        <v>314</v>
      </c>
      <c r="I13" s="116">
        <v>44753.607638888891</v>
      </c>
      <c r="J13" s="116">
        <v>44735</v>
      </c>
      <c r="K13" s="29">
        <v>60963.438000000002</v>
      </c>
      <c r="L13" s="29">
        <v>60721.048999999999</v>
      </c>
      <c r="M13" s="32">
        <v>1356.25</v>
      </c>
      <c r="N13" s="32" t="s">
        <v>27</v>
      </c>
      <c r="O13" s="100">
        <v>10</v>
      </c>
      <c r="P13" s="32">
        <f t="shared" ref="P13:P23" si="8">MIN(M13,N13)+O13</f>
        <v>1366.25</v>
      </c>
      <c r="Q13" s="32">
        <v>401.3</v>
      </c>
      <c r="R13" s="32">
        <f t="shared" si="0"/>
        <v>408.85599999999999</v>
      </c>
      <c r="S13" s="32">
        <v>111.47</v>
      </c>
      <c r="T13" s="33">
        <f t="shared" si="1"/>
        <v>-297.38599999999997</v>
      </c>
      <c r="U13" s="33">
        <f t="shared" si="2"/>
        <v>-24215228026.279999</v>
      </c>
      <c r="V13" s="33"/>
      <c r="W13" s="27" t="s">
        <v>28</v>
      </c>
      <c r="X13" s="36">
        <f t="shared" si="3"/>
        <v>81426926.708999991</v>
      </c>
      <c r="Y13" s="36">
        <f t="shared" si="4"/>
        <v>82960133.196249992</v>
      </c>
      <c r="Z13" s="36">
        <f t="shared" si="5"/>
        <v>33291887546.529999</v>
      </c>
      <c r="AA13" s="36">
        <f t="shared" si="6"/>
        <v>9076659520.2522297</v>
      </c>
      <c r="AB13" s="36">
        <f t="shared" si="7"/>
        <v>24215228026.277771</v>
      </c>
      <c r="AC13" s="128"/>
    </row>
    <row r="14" spans="3:29" x14ac:dyDescent="0.3">
      <c r="C14" s="114">
        <v>44743</v>
      </c>
      <c r="D14" s="26" t="s">
        <v>44</v>
      </c>
      <c r="E14" s="26" t="s">
        <v>43</v>
      </c>
      <c r="F14" s="115" t="s">
        <v>53</v>
      </c>
      <c r="G14" s="27" t="s">
        <v>28</v>
      </c>
      <c r="H14" s="27" t="s">
        <v>315</v>
      </c>
      <c r="I14" s="116">
        <v>44761.484027777777</v>
      </c>
      <c r="J14" s="116">
        <v>44745</v>
      </c>
      <c r="K14" s="29">
        <v>78064.528000000006</v>
      </c>
      <c r="L14" s="29">
        <v>78056.744000000006</v>
      </c>
      <c r="M14" s="32">
        <v>1267.3499999999999</v>
      </c>
      <c r="N14" s="32" t="s">
        <v>27</v>
      </c>
      <c r="O14" s="100">
        <v>10</v>
      </c>
      <c r="P14" s="32">
        <f t="shared" si="8"/>
        <v>1277.3499999999999</v>
      </c>
      <c r="Q14" s="32">
        <v>401.3</v>
      </c>
      <c r="R14" s="32">
        <f t="shared" si="0"/>
        <v>382.25200000000001</v>
      </c>
      <c r="S14" s="32">
        <v>111.47</v>
      </c>
      <c r="T14" s="33">
        <f t="shared" si="1"/>
        <v>-270.78200000000004</v>
      </c>
      <c r="U14" s="33">
        <f t="shared" si="2"/>
        <v>-28343860441.360001</v>
      </c>
      <c r="V14" s="33"/>
      <c r="W14" s="27" t="s">
        <v>28</v>
      </c>
      <c r="X14" s="36">
        <f t="shared" si="3"/>
        <v>104674093.70400001</v>
      </c>
      <c r="Y14" s="36">
        <f t="shared" si="4"/>
        <v>99705781.948400006</v>
      </c>
      <c r="Z14" s="36">
        <f t="shared" si="5"/>
        <v>40011881666.540001</v>
      </c>
      <c r="AA14" s="36">
        <f t="shared" si="6"/>
        <v>11668021225.184881</v>
      </c>
      <c r="AB14" s="36">
        <f t="shared" si="7"/>
        <v>28343860441.355118</v>
      </c>
      <c r="AC14" s="128"/>
    </row>
    <row r="15" spans="3:29" x14ac:dyDescent="0.3">
      <c r="C15" s="114">
        <v>44743</v>
      </c>
      <c r="D15" s="26" t="s">
        <v>86</v>
      </c>
      <c r="E15" s="26" t="s">
        <v>43</v>
      </c>
      <c r="F15" s="115" t="s">
        <v>316</v>
      </c>
      <c r="G15" s="27" t="s">
        <v>28</v>
      </c>
      <c r="H15" s="27" t="s">
        <v>317</v>
      </c>
      <c r="I15" s="116">
        <v>44765.465277777781</v>
      </c>
      <c r="J15" s="116">
        <v>44750</v>
      </c>
      <c r="K15" s="29">
        <v>59930.275000000001</v>
      </c>
      <c r="L15" s="29">
        <v>59847.546999999999</v>
      </c>
      <c r="M15" s="32">
        <v>1228.5999999999999</v>
      </c>
      <c r="N15" s="32" t="s">
        <v>27</v>
      </c>
      <c r="O15" s="100">
        <v>10</v>
      </c>
      <c r="P15" s="32">
        <f t="shared" si="8"/>
        <v>1238.5999999999999</v>
      </c>
      <c r="Q15" s="32">
        <v>403.87</v>
      </c>
      <c r="R15" s="32">
        <f t="shared" si="0"/>
        <v>373.03</v>
      </c>
      <c r="S15" s="32">
        <v>111.47</v>
      </c>
      <c r="T15" s="33">
        <f t="shared" si="1"/>
        <v>-261.55999999999995</v>
      </c>
      <c r="U15" s="33">
        <f t="shared" si="2"/>
        <v>-20991644411.439999</v>
      </c>
      <c r="V15" s="33"/>
      <c r="W15" s="27" t="s">
        <v>28</v>
      </c>
      <c r="X15" s="36">
        <f t="shared" si="3"/>
        <v>80255560.526999995</v>
      </c>
      <c r="Y15" s="36">
        <f t="shared" si="4"/>
        <v>74127171.71419999</v>
      </c>
      <c r="Z15" s="36">
        <f t="shared" si="5"/>
        <v>29937731743.389999</v>
      </c>
      <c r="AA15" s="36">
        <f t="shared" si="6"/>
        <v>8946087331.9446888</v>
      </c>
      <c r="AB15" s="36">
        <f t="shared" si="7"/>
        <v>20991644411.445313</v>
      </c>
      <c r="AC15" s="128"/>
    </row>
    <row r="16" spans="3:29" x14ac:dyDescent="0.3">
      <c r="C16" s="114">
        <v>44743</v>
      </c>
      <c r="D16" s="26" t="s">
        <v>91</v>
      </c>
      <c r="E16" s="26" t="s">
        <v>43</v>
      </c>
      <c r="F16" s="115" t="s">
        <v>219</v>
      </c>
      <c r="G16" s="27" t="s">
        <v>28</v>
      </c>
      <c r="H16" s="27" t="s">
        <v>318</v>
      </c>
      <c r="I16" s="116">
        <v>44771.736111111109</v>
      </c>
      <c r="J16" s="116">
        <v>44741</v>
      </c>
      <c r="K16" s="29">
        <v>90112.411999999997</v>
      </c>
      <c r="L16" s="29">
        <v>89636.657999999996</v>
      </c>
      <c r="M16" s="32">
        <v>1345.9</v>
      </c>
      <c r="N16" s="32" t="s">
        <v>27</v>
      </c>
      <c r="O16" s="100">
        <v>10</v>
      </c>
      <c r="P16" s="32">
        <f t="shared" si="8"/>
        <v>1355.9</v>
      </c>
      <c r="Q16" s="32">
        <v>403.87</v>
      </c>
      <c r="R16" s="32">
        <f t="shared" si="0"/>
        <v>408.35700000000003</v>
      </c>
      <c r="S16" s="32">
        <v>111.47</v>
      </c>
      <c r="T16" s="33">
        <f t="shared" si="1"/>
        <v>-296.88700000000006</v>
      </c>
      <c r="U16" s="33">
        <f t="shared" si="2"/>
        <v>-35686636326.57</v>
      </c>
      <c r="V16" s="33"/>
      <c r="W16" s="27" t="s">
        <v>28</v>
      </c>
      <c r="X16" s="36">
        <f t="shared" si="3"/>
        <v>120202758.37799999</v>
      </c>
      <c r="Y16" s="36">
        <f t="shared" si="4"/>
        <v>121538344.58220001</v>
      </c>
      <c r="Z16" s="36">
        <f t="shared" si="5"/>
        <v>49085637802.959999</v>
      </c>
      <c r="AA16" s="36">
        <f t="shared" si="6"/>
        <v>13399001476.395658</v>
      </c>
      <c r="AB16" s="36">
        <f t="shared" si="7"/>
        <v>35686636326.564339</v>
      </c>
      <c r="AC16" s="128"/>
    </row>
    <row r="17" spans="3:29" x14ac:dyDescent="0.3">
      <c r="C17" s="114">
        <v>44743</v>
      </c>
      <c r="D17" s="26" t="s">
        <v>49</v>
      </c>
      <c r="E17" s="26" t="s">
        <v>43</v>
      </c>
      <c r="F17" s="115" t="s">
        <v>167</v>
      </c>
      <c r="G17" s="27" t="s">
        <v>28</v>
      </c>
      <c r="H17" s="27" t="s">
        <v>319</v>
      </c>
      <c r="I17" s="116">
        <v>44766.552083333336</v>
      </c>
      <c r="J17" s="116">
        <v>44747</v>
      </c>
      <c r="K17" s="29">
        <v>89950.448000000004</v>
      </c>
      <c r="L17" s="29">
        <v>89653.46</v>
      </c>
      <c r="M17" s="32">
        <v>1262.9000000000001</v>
      </c>
      <c r="N17" s="32" t="s">
        <v>27</v>
      </c>
      <c r="O17" s="100">
        <v>10</v>
      </c>
      <c r="P17" s="32">
        <f t="shared" si="8"/>
        <v>1272.9000000000001</v>
      </c>
      <c r="Q17" s="32">
        <v>401.3</v>
      </c>
      <c r="R17" s="32">
        <f t="shared" si="0"/>
        <v>380.92099999999999</v>
      </c>
      <c r="S17" s="32">
        <v>111.47</v>
      </c>
      <c r="T17" s="33">
        <f t="shared" si="1"/>
        <v>-269.45100000000002</v>
      </c>
      <c r="U17" s="33">
        <f t="shared" si="2"/>
        <v>-32394824578.07</v>
      </c>
      <c r="V17" s="33"/>
      <c r="W17" s="27" t="s">
        <v>28</v>
      </c>
      <c r="X17" s="36">
        <f t="shared" si="3"/>
        <v>120225289.86000001</v>
      </c>
      <c r="Y17" s="36">
        <f t="shared" si="4"/>
        <v>114119889.23400001</v>
      </c>
      <c r="Z17" s="36">
        <f t="shared" si="5"/>
        <v>45796337638.760002</v>
      </c>
      <c r="AA17" s="36">
        <f t="shared" si="6"/>
        <v>13401513060.694201</v>
      </c>
      <c r="AB17" s="36">
        <f t="shared" si="7"/>
        <v>32394824578.065804</v>
      </c>
      <c r="AC17" s="128"/>
    </row>
    <row r="18" spans="3:29" x14ac:dyDescent="0.3">
      <c r="C18" s="114">
        <v>44743</v>
      </c>
      <c r="D18" s="26" t="s">
        <v>140</v>
      </c>
      <c r="E18" s="26" t="s">
        <v>43</v>
      </c>
      <c r="F18" s="115" t="s">
        <v>320</v>
      </c>
      <c r="G18" s="27" t="s">
        <v>28</v>
      </c>
      <c r="H18" s="27" t="s">
        <v>321</v>
      </c>
      <c r="I18" s="116">
        <v>44752.493055555555</v>
      </c>
      <c r="J18" s="116">
        <v>44734</v>
      </c>
      <c r="K18" s="29">
        <v>89779.764999999999</v>
      </c>
      <c r="L18" s="29">
        <v>89279.035000000003</v>
      </c>
      <c r="M18" s="32">
        <v>1334.6</v>
      </c>
      <c r="N18" s="32">
        <v>1356.25</v>
      </c>
      <c r="O18" s="100">
        <v>10</v>
      </c>
      <c r="P18" s="32">
        <f t="shared" si="8"/>
        <v>1344.6</v>
      </c>
      <c r="Q18" s="32">
        <v>403.87</v>
      </c>
      <c r="R18" s="32">
        <f t="shared" si="0"/>
        <v>404.95400000000001</v>
      </c>
      <c r="S18" s="32">
        <v>111.47</v>
      </c>
      <c r="T18" s="33">
        <f t="shared" si="1"/>
        <v>-293.48400000000004</v>
      </c>
      <c r="U18" s="33">
        <f t="shared" si="2"/>
        <v>-35136839500.949997</v>
      </c>
      <c r="V18" s="33"/>
      <c r="W18" s="27" t="s">
        <v>28</v>
      </c>
      <c r="X18" s="36">
        <f t="shared" si="3"/>
        <v>119723185.935</v>
      </c>
      <c r="Y18" s="36">
        <f t="shared" si="4"/>
        <v>120044590.461</v>
      </c>
      <c r="Z18" s="36">
        <f t="shared" si="5"/>
        <v>48482383037.120003</v>
      </c>
      <c r="AA18" s="36">
        <f t="shared" si="6"/>
        <v>13345543536.17445</v>
      </c>
      <c r="AB18" s="36">
        <f t="shared" si="7"/>
        <v>35136839500.945557</v>
      </c>
      <c r="AC18" s="128"/>
    </row>
    <row r="19" spans="3:29" x14ac:dyDescent="0.3">
      <c r="C19" s="114">
        <v>44743</v>
      </c>
      <c r="D19" s="26" t="s">
        <v>56</v>
      </c>
      <c r="E19" s="26" t="s">
        <v>43</v>
      </c>
      <c r="F19" s="115" t="s">
        <v>65</v>
      </c>
      <c r="G19" s="27" t="s">
        <v>28</v>
      </c>
      <c r="H19" s="27" t="s">
        <v>322</v>
      </c>
      <c r="I19" s="116">
        <v>44755.704861111109</v>
      </c>
      <c r="J19" s="116">
        <v>44739</v>
      </c>
      <c r="K19" s="29">
        <v>59845.614999999998</v>
      </c>
      <c r="L19" s="29">
        <f>59580.512+100.69</f>
        <v>59681.202000000005</v>
      </c>
      <c r="M19" s="32">
        <v>1379.25</v>
      </c>
      <c r="N19" s="32" t="s">
        <v>27</v>
      </c>
      <c r="O19" s="100">
        <v>10</v>
      </c>
      <c r="P19" s="32">
        <f t="shared" si="8"/>
        <v>1389.25</v>
      </c>
      <c r="Q19" s="32">
        <v>403.87</v>
      </c>
      <c r="R19" s="32">
        <f t="shared" si="0"/>
        <v>418.40100000000001</v>
      </c>
      <c r="S19" s="32">
        <v>111.47</v>
      </c>
      <c r="T19" s="33">
        <f t="shared" si="1"/>
        <v>-306.93100000000004</v>
      </c>
      <c r="U19" s="33">
        <f t="shared" si="2"/>
        <v>-24564452765.830002</v>
      </c>
      <c r="V19" s="33"/>
      <c r="W19" s="27" t="s">
        <v>28</v>
      </c>
      <c r="X19" s="36">
        <f t="shared" si="3"/>
        <v>80032491.881999999</v>
      </c>
      <c r="Y19" s="36">
        <f t="shared" si="4"/>
        <v>82912109.8785</v>
      </c>
      <c r="Z19" s="36">
        <f t="shared" si="5"/>
        <v>33485674635.919998</v>
      </c>
      <c r="AA19" s="36">
        <f t="shared" si="6"/>
        <v>8921221870.0865402</v>
      </c>
      <c r="AB19" s="36">
        <f t="shared" si="7"/>
        <v>24564452765.833458</v>
      </c>
      <c r="AC19" s="128"/>
    </row>
    <row r="20" spans="3:29" x14ac:dyDescent="0.3">
      <c r="C20" s="114">
        <v>44743</v>
      </c>
      <c r="D20" s="26" t="s">
        <v>61</v>
      </c>
      <c r="E20" s="26" t="s">
        <v>43</v>
      </c>
      <c r="F20" s="115" t="s">
        <v>323</v>
      </c>
      <c r="G20" s="27" t="s">
        <v>28</v>
      </c>
      <c r="H20" s="27" t="s">
        <v>315</v>
      </c>
      <c r="I20" s="116">
        <v>44763.625</v>
      </c>
      <c r="J20" s="116">
        <v>44746</v>
      </c>
      <c r="K20" s="29">
        <v>37591.567000000003</v>
      </c>
      <c r="L20" s="29">
        <v>37671.936999999998</v>
      </c>
      <c r="M20" s="32">
        <v>1267.3499999999999</v>
      </c>
      <c r="N20" s="32" t="s">
        <v>27</v>
      </c>
      <c r="O20" s="100">
        <v>10</v>
      </c>
      <c r="P20" s="32">
        <f t="shared" si="8"/>
        <v>1277.3499999999999</v>
      </c>
      <c r="Q20" s="32">
        <v>401.3</v>
      </c>
      <c r="R20" s="32">
        <f t="shared" si="0"/>
        <v>382.25200000000001</v>
      </c>
      <c r="S20" s="32">
        <v>111.47</v>
      </c>
      <c r="T20" s="33">
        <f t="shared" si="1"/>
        <v>-270.78200000000004</v>
      </c>
      <c r="U20" s="33">
        <f t="shared" si="2"/>
        <v>-13679383358.389999</v>
      </c>
      <c r="V20" s="33"/>
      <c r="W20" s="27" t="s">
        <v>28</v>
      </c>
      <c r="X20" s="36">
        <f t="shared" si="3"/>
        <v>50518067.516999997</v>
      </c>
      <c r="Y20" s="36">
        <f>K20*P20</f>
        <v>48017588.107450001</v>
      </c>
      <c r="Z20" s="36">
        <f t="shared" si="5"/>
        <v>19310632344.509998</v>
      </c>
      <c r="AA20" s="36">
        <f t="shared" si="6"/>
        <v>5631248986.1199894</v>
      </c>
      <c r="AB20" s="36">
        <f t="shared" si="7"/>
        <v>13679383358.390009</v>
      </c>
      <c r="AC20" s="128"/>
    </row>
    <row r="21" spans="3:29" x14ac:dyDescent="0.3">
      <c r="C21" s="114">
        <v>44743</v>
      </c>
      <c r="D21" s="26" t="s">
        <v>61</v>
      </c>
      <c r="E21" s="26" t="s">
        <v>43</v>
      </c>
      <c r="F21" s="115" t="s">
        <v>324</v>
      </c>
      <c r="G21" s="27" t="s">
        <v>28</v>
      </c>
      <c r="H21" s="27" t="s">
        <v>325</v>
      </c>
      <c r="I21" s="116">
        <v>44769.746527777781</v>
      </c>
      <c r="J21" s="116">
        <v>44736</v>
      </c>
      <c r="K21" s="29">
        <v>87438.22</v>
      </c>
      <c r="L21" s="29">
        <v>87141.596999999994</v>
      </c>
      <c r="M21" s="32">
        <v>1365.55</v>
      </c>
      <c r="N21" s="32">
        <v>1379.25</v>
      </c>
      <c r="O21" s="100">
        <v>10</v>
      </c>
      <c r="P21" s="32">
        <f t="shared" si="8"/>
        <v>1375.55</v>
      </c>
      <c r="Q21" s="32">
        <v>403.87</v>
      </c>
      <c r="R21" s="32">
        <f t="shared" si="0"/>
        <v>414.27499999999998</v>
      </c>
      <c r="S21" s="32">
        <v>111.47</v>
      </c>
      <c r="T21" s="33">
        <f t="shared" si="1"/>
        <v>-302.80499999999995</v>
      </c>
      <c r="U21" s="33">
        <f t="shared" si="2"/>
        <v>-35384848025.919998</v>
      </c>
      <c r="V21" s="33"/>
      <c r="W21" s="27" t="s">
        <v>28</v>
      </c>
      <c r="X21" s="36">
        <f t="shared" si="3"/>
        <v>116856881.57699999</v>
      </c>
      <c r="Y21" s="36">
        <f>L21*P21</f>
        <v>119867623.75334999</v>
      </c>
      <c r="Z21" s="36">
        <f t="shared" si="5"/>
        <v>48410884615.309998</v>
      </c>
      <c r="AA21" s="36">
        <f t="shared" si="6"/>
        <v>13026036589.388189</v>
      </c>
      <c r="AB21" s="36">
        <f t="shared" si="7"/>
        <v>35384848025.921806</v>
      </c>
      <c r="AC21" s="128"/>
    </row>
    <row r="22" spans="3:29" x14ac:dyDescent="0.3">
      <c r="C22" s="114">
        <v>44743</v>
      </c>
      <c r="D22" s="26" t="s">
        <v>64</v>
      </c>
      <c r="E22" s="26" t="s">
        <v>43</v>
      </c>
      <c r="F22" s="115" t="s">
        <v>326</v>
      </c>
      <c r="G22" s="27" t="s">
        <v>28</v>
      </c>
      <c r="H22" s="27" t="s">
        <v>327</v>
      </c>
      <c r="I22" s="116">
        <v>44761.482638888891</v>
      </c>
      <c r="J22" s="116">
        <v>44747</v>
      </c>
      <c r="K22" s="29">
        <v>89899.904999999999</v>
      </c>
      <c r="L22" s="29">
        <v>89575.909</v>
      </c>
      <c r="M22" s="32">
        <v>1262.9000000000001</v>
      </c>
      <c r="N22" s="32" t="s">
        <v>27</v>
      </c>
      <c r="O22" s="100">
        <v>10</v>
      </c>
      <c r="P22" s="32">
        <f t="shared" si="8"/>
        <v>1272.9000000000001</v>
      </c>
      <c r="Q22" s="32">
        <v>409.5</v>
      </c>
      <c r="R22" s="32">
        <f t="shared" si="0"/>
        <v>388.70400000000001</v>
      </c>
      <c r="S22" s="32">
        <v>111.47</v>
      </c>
      <c r="T22" s="33">
        <f t="shared" si="1"/>
        <v>-277.23400000000004</v>
      </c>
      <c r="U22" s="33">
        <f t="shared" si="2"/>
        <v>-33301706812.200001</v>
      </c>
      <c r="V22" s="33"/>
      <c r="W22" s="27" t="s">
        <v>28</v>
      </c>
      <c r="X22" s="36">
        <f t="shared" si="3"/>
        <v>120121293.969</v>
      </c>
      <c r="Y22" s="36">
        <f>L22*P22</f>
        <v>114021174.5661</v>
      </c>
      <c r="Z22" s="36">
        <f t="shared" si="5"/>
        <v>46691627450.93</v>
      </c>
      <c r="AA22" s="36">
        <f t="shared" si="6"/>
        <v>13389920638.72443</v>
      </c>
      <c r="AB22" s="36">
        <f t="shared" si="7"/>
        <v>33301706812.20557</v>
      </c>
      <c r="AC22" s="128"/>
    </row>
    <row r="23" spans="3:29" x14ac:dyDescent="0.3">
      <c r="C23" s="114">
        <v>44743</v>
      </c>
      <c r="D23" s="26" t="s">
        <v>79</v>
      </c>
      <c r="E23" s="26" t="s">
        <v>43</v>
      </c>
      <c r="F23" s="115" t="s">
        <v>328</v>
      </c>
      <c r="G23" s="27" t="s">
        <v>28</v>
      </c>
      <c r="H23" s="27" t="s">
        <v>329</v>
      </c>
      <c r="I23" s="116">
        <v>44758.392361111109</v>
      </c>
      <c r="J23" s="116">
        <v>44731</v>
      </c>
      <c r="K23" s="29">
        <v>60453.485000000001</v>
      </c>
      <c r="L23" s="29">
        <v>60163.985000000001</v>
      </c>
      <c r="M23" s="32">
        <v>1303.55</v>
      </c>
      <c r="N23" s="32" t="s">
        <v>27</v>
      </c>
      <c r="O23" s="100">
        <v>10</v>
      </c>
      <c r="P23" s="32">
        <f t="shared" si="8"/>
        <v>1313.55</v>
      </c>
      <c r="Q23" s="32">
        <v>417.42</v>
      </c>
      <c r="R23" s="32">
        <f t="shared" si="0"/>
        <v>408.875</v>
      </c>
      <c r="S23" s="32">
        <v>111.47</v>
      </c>
      <c r="T23" s="33">
        <f t="shared" si="1"/>
        <v>-297.40499999999997</v>
      </c>
      <c r="U23" s="33">
        <f t="shared" si="2"/>
        <v>-23994606814.919998</v>
      </c>
      <c r="V23" s="33"/>
      <c r="W23" s="27" t="s">
        <v>28</v>
      </c>
      <c r="X23" s="36">
        <f t="shared" si="3"/>
        <v>80679903.885000005</v>
      </c>
      <c r="Y23" s="36">
        <f>L23*P23</f>
        <v>79028402.496749997</v>
      </c>
      <c r="Z23" s="36">
        <f t="shared" si="5"/>
        <v>32987995700.98</v>
      </c>
      <c r="AA23" s="36">
        <f t="shared" si="6"/>
        <v>8993388886.0609512</v>
      </c>
      <c r="AB23" s="36">
        <f t="shared" si="7"/>
        <v>23994606814.919048</v>
      </c>
      <c r="AC23" s="128"/>
    </row>
    <row r="24" spans="3:29" x14ac:dyDescent="0.3">
      <c r="C24" s="114">
        <v>44743</v>
      </c>
      <c r="D24" s="26" t="s">
        <v>104</v>
      </c>
      <c r="E24" s="26" t="s">
        <v>330</v>
      </c>
      <c r="F24" s="115" t="s">
        <v>331</v>
      </c>
      <c r="G24" s="27" t="s">
        <v>28</v>
      </c>
      <c r="H24" s="27" t="s">
        <v>325</v>
      </c>
      <c r="I24" s="116">
        <v>44770</v>
      </c>
      <c r="J24" s="116">
        <v>44755</v>
      </c>
      <c r="K24" s="29">
        <v>37665.535000000003</v>
      </c>
      <c r="L24" s="29">
        <v>37676.739000000001</v>
      </c>
      <c r="M24" s="32">
        <v>1150.8499999999999</v>
      </c>
      <c r="N24" s="32" t="s">
        <v>27</v>
      </c>
      <c r="O24" s="101">
        <v>10</v>
      </c>
      <c r="P24" s="32">
        <f>MAX(M24,N24)+O24</f>
        <v>1160.8499999999999</v>
      </c>
      <c r="Q24" s="32">
        <v>394.8</v>
      </c>
      <c r="R24" s="32">
        <f t="shared" si="0"/>
        <v>341.76299999999998</v>
      </c>
      <c r="S24" s="32">
        <v>111.47</v>
      </c>
      <c r="T24" s="33">
        <f t="shared" si="1"/>
        <v>-230.29299999999998</v>
      </c>
      <c r="U24" s="33">
        <f t="shared" si="2"/>
        <v>-11635440290.32</v>
      </c>
      <c r="V24" s="33"/>
      <c r="W24" s="27" t="s">
        <v>28</v>
      </c>
      <c r="X24" s="36">
        <f t="shared" si="3"/>
        <v>50524506.999000005</v>
      </c>
      <c r="Y24" s="36">
        <f>K24*P24</f>
        <v>43724036.304750003</v>
      </c>
      <c r="Z24" s="36">
        <f t="shared" si="5"/>
        <v>17267407085.5</v>
      </c>
      <c r="AA24" s="36">
        <f t="shared" si="6"/>
        <v>5631966795.1785307</v>
      </c>
      <c r="AB24" s="36">
        <f t="shared" si="7"/>
        <v>11635440290.321468</v>
      </c>
      <c r="AC24" s="128"/>
    </row>
    <row r="25" spans="3:29" x14ac:dyDescent="0.3">
      <c r="C25" s="114">
        <v>44743</v>
      </c>
      <c r="D25" s="26" t="s">
        <v>156</v>
      </c>
      <c r="E25" s="26" t="s">
        <v>330</v>
      </c>
      <c r="F25" s="117" t="s">
        <v>332</v>
      </c>
      <c r="G25" s="27" t="s">
        <v>28</v>
      </c>
      <c r="H25" s="27" t="s">
        <v>305</v>
      </c>
      <c r="I25" s="116">
        <v>44758</v>
      </c>
      <c r="J25" s="116">
        <v>44741</v>
      </c>
      <c r="K25" s="29">
        <v>37633.735000000001</v>
      </c>
      <c r="L25" s="29">
        <v>37655.553</v>
      </c>
      <c r="M25" s="32">
        <v>1345.9</v>
      </c>
      <c r="N25" s="32" t="s">
        <v>27</v>
      </c>
      <c r="O25" s="101">
        <v>10</v>
      </c>
      <c r="P25" s="32">
        <f>MAX(M25,N25)+O25</f>
        <v>1355.9</v>
      </c>
      <c r="Q25" s="32">
        <v>401.3</v>
      </c>
      <c r="R25" s="32">
        <f t="shared" si="0"/>
        <v>405.75900000000001</v>
      </c>
      <c r="S25" s="32">
        <v>111.47</v>
      </c>
      <c r="T25" s="33">
        <f t="shared" si="1"/>
        <v>-294.28899999999999</v>
      </c>
      <c r="U25" s="33">
        <f t="shared" si="2"/>
        <v>-14860445764.370001</v>
      </c>
      <c r="V25" s="33"/>
      <c r="W25" s="27" t="s">
        <v>28</v>
      </c>
      <c r="X25" s="36">
        <f t="shared" si="3"/>
        <v>50496096.572999999</v>
      </c>
      <c r="Y25" s="36">
        <f>K25*P25</f>
        <v>51027581.286500007</v>
      </c>
      <c r="Z25" s="36">
        <f t="shared" si="5"/>
        <v>20489245649.360001</v>
      </c>
      <c r="AA25" s="36">
        <f t="shared" si="6"/>
        <v>5628799884.9923096</v>
      </c>
      <c r="AB25" s="36">
        <f t="shared" si="7"/>
        <v>14860445764.367691</v>
      </c>
      <c r="AC25" s="128"/>
    </row>
    <row r="26" spans="3:29" ht="14.5" thickBot="1" x14ac:dyDescent="0.35">
      <c r="C26" s="118">
        <v>44743</v>
      </c>
      <c r="D26" s="58" t="s">
        <v>73</v>
      </c>
      <c r="E26" s="58" t="s">
        <v>330</v>
      </c>
      <c r="F26" s="119" t="s">
        <v>333</v>
      </c>
      <c r="G26" s="59" t="s">
        <v>28</v>
      </c>
      <c r="H26" s="59" t="s">
        <v>334</v>
      </c>
      <c r="I26" s="120">
        <v>44766</v>
      </c>
      <c r="J26" s="120">
        <v>44742</v>
      </c>
      <c r="K26" s="60">
        <v>34650</v>
      </c>
      <c r="L26" s="60">
        <v>34627.841</v>
      </c>
      <c r="M26" s="39">
        <v>1334.1</v>
      </c>
      <c r="N26" s="39" t="s">
        <v>27</v>
      </c>
      <c r="O26" s="102">
        <v>10</v>
      </c>
      <c r="P26" s="39">
        <f t="shared" ref="P26:P84" si="9">MIN(M26,N26)+O26</f>
        <v>1344.1</v>
      </c>
      <c r="Q26" s="39">
        <v>401.3</v>
      </c>
      <c r="R26" s="39">
        <f t="shared" si="0"/>
        <v>402.22800000000001</v>
      </c>
      <c r="S26" s="39">
        <v>111.47</v>
      </c>
      <c r="T26" s="61">
        <f t="shared" si="1"/>
        <v>-290.75800000000004</v>
      </c>
      <c r="U26" s="61">
        <f t="shared" si="2"/>
        <v>-13501619525.049999</v>
      </c>
      <c r="V26" s="61"/>
      <c r="W26" s="59" t="s">
        <v>28</v>
      </c>
      <c r="X26" s="40">
        <f t="shared" si="3"/>
        <v>46435934.781000003</v>
      </c>
      <c r="Y26" s="40">
        <f t="shared" ref="Y26:Y37" si="10">L26*P26</f>
        <v>46543281.088099994</v>
      </c>
      <c r="Z26" s="40">
        <f t="shared" si="5"/>
        <v>18677833175.09</v>
      </c>
      <c r="AA26" s="40">
        <f t="shared" si="6"/>
        <v>5176213650.0380707</v>
      </c>
      <c r="AB26" s="40">
        <f t="shared" si="7"/>
        <v>13501619525.051929</v>
      </c>
      <c r="AC26" s="134"/>
    </row>
    <row r="27" spans="3:29" x14ac:dyDescent="0.3">
      <c r="C27" s="121">
        <v>44774</v>
      </c>
      <c r="D27" s="84" t="s">
        <v>24</v>
      </c>
      <c r="E27" s="84" t="s">
        <v>23</v>
      </c>
      <c r="F27" s="122" t="s">
        <v>119</v>
      </c>
      <c r="G27" s="85" t="s">
        <v>307</v>
      </c>
      <c r="H27" s="123" t="s">
        <v>335</v>
      </c>
      <c r="I27" s="123">
        <v>44781</v>
      </c>
      <c r="J27" s="123">
        <v>44760</v>
      </c>
      <c r="K27" s="86">
        <v>37715.133300000001</v>
      </c>
      <c r="L27" s="86">
        <v>37612.203000000001</v>
      </c>
      <c r="M27" s="44">
        <v>1096.1500000000001</v>
      </c>
      <c r="N27" s="44" t="s">
        <v>27</v>
      </c>
      <c r="O27" s="103">
        <v>28.015000000000001</v>
      </c>
      <c r="P27" s="44">
        <f t="shared" si="9"/>
        <v>1124.1650000000002</v>
      </c>
      <c r="Q27" s="44">
        <v>417.42</v>
      </c>
      <c r="R27" s="44">
        <f t="shared" si="0"/>
        <v>349.92500000000001</v>
      </c>
      <c r="S27" s="44">
        <v>111.47</v>
      </c>
      <c r="T27" s="87">
        <f t="shared" si="1"/>
        <v>-238.45500000000001</v>
      </c>
      <c r="U27" s="87">
        <f t="shared" si="2"/>
        <v>-12027184758.799999</v>
      </c>
      <c r="V27" s="87"/>
      <c r="W27" s="85" t="s">
        <v>28</v>
      </c>
      <c r="X27" s="46">
        <f t="shared" si="3"/>
        <v>50437964.223000005</v>
      </c>
      <c r="Y27" s="46">
        <f t="shared" si="10"/>
        <v>42282322.185495012</v>
      </c>
      <c r="Z27" s="46">
        <f t="shared" si="5"/>
        <v>17649504630.73</v>
      </c>
      <c r="AA27" s="46">
        <f t="shared" si="6"/>
        <v>5622319871.9378109</v>
      </c>
      <c r="AB27" s="46">
        <f t="shared" si="7"/>
        <v>12027184758.792189</v>
      </c>
      <c r="AC27" s="135"/>
    </row>
    <row r="28" spans="3:29" x14ac:dyDescent="0.3">
      <c r="C28" s="124">
        <v>44774</v>
      </c>
      <c r="D28" s="26" t="s">
        <v>24</v>
      </c>
      <c r="E28" s="26" t="s">
        <v>23</v>
      </c>
      <c r="F28" s="115" t="s">
        <v>336</v>
      </c>
      <c r="G28" s="27" t="s">
        <v>28</v>
      </c>
      <c r="H28" s="116" t="s">
        <v>337</v>
      </c>
      <c r="I28" s="116">
        <v>44789</v>
      </c>
      <c r="J28" s="116">
        <v>44771</v>
      </c>
      <c r="K28" s="29">
        <v>35821.035000000003</v>
      </c>
      <c r="L28" s="29">
        <v>35668.923000000003</v>
      </c>
      <c r="M28" s="32">
        <v>1076.8499999999999</v>
      </c>
      <c r="N28" s="32"/>
      <c r="O28" s="101">
        <v>28.015000000000001</v>
      </c>
      <c r="P28" s="32">
        <f t="shared" si="9"/>
        <v>1104.865</v>
      </c>
      <c r="Q28" s="32">
        <v>417.42</v>
      </c>
      <c r="R28" s="32">
        <f t="shared" si="0"/>
        <v>343.91699999999997</v>
      </c>
      <c r="S28" s="32">
        <v>111.47</v>
      </c>
      <c r="T28" s="33">
        <f t="shared" si="1"/>
        <v>-232.44699999999997</v>
      </c>
      <c r="U28" s="33">
        <f t="shared" si="2"/>
        <v>-11118410887.879999</v>
      </c>
      <c r="V28" s="33"/>
      <c r="W28" s="27" t="s">
        <v>28</v>
      </c>
      <c r="X28" s="36">
        <f t="shared" si="3"/>
        <v>47832025.743000001</v>
      </c>
      <c r="Y28" s="36">
        <f t="shared" si="10"/>
        <v>39409344.610394999</v>
      </c>
      <c r="Z28" s="36">
        <f t="shared" si="5"/>
        <v>16450246797.459999</v>
      </c>
      <c r="AA28" s="36">
        <f t="shared" si="6"/>
        <v>5331835909.5722103</v>
      </c>
      <c r="AB28" s="36">
        <f t="shared" si="7"/>
        <v>11118410887.887789</v>
      </c>
      <c r="AC28" s="92"/>
    </row>
    <row r="29" spans="3:29" x14ac:dyDescent="0.3">
      <c r="C29" s="124">
        <v>44774</v>
      </c>
      <c r="D29" s="26" t="s">
        <v>64</v>
      </c>
      <c r="E29" s="26" t="s">
        <v>23</v>
      </c>
      <c r="F29" s="115" t="s">
        <v>180</v>
      </c>
      <c r="G29" s="27" t="s">
        <v>28</v>
      </c>
      <c r="H29" s="116" t="s">
        <v>338</v>
      </c>
      <c r="I29" s="116">
        <v>44799</v>
      </c>
      <c r="J29" s="116">
        <v>44786</v>
      </c>
      <c r="K29" s="29">
        <v>39094.856</v>
      </c>
      <c r="L29" s="29">
        <v>38897.46</v>
      </c>
      <c r="M29" s="32">
        <v>956.15</v>
      </c>
      <c r="N29" s="32" t="s">
        <v>27</v>
      </c>
      <c r="O29" s="101">
        <v>28.015000000000001</v>
      </c>
      <c r="P29" s="32">
        <f t="shared" si="9"/>
        <v>984.16499999999996</v>
      </c>
      <c r="Q29" s="32">
        <v>432.78</v>
      </c>
      <c r="R29" s="32">
        <f t="shared" si="0"/>
        <v>317.61900000000003</v>
      </c>
      <c r="S29" s="32">
        <v>111.47</v>
      </c>
      <c r="T29" s="33">
        <f t="shared" si="1"/>
        <v>-206.14900000000003</v>
      </c>
      <c r="U29" s="33">
        <f t="shared" si="2"/>
        <v>-10753039797.75</v>
      </c>
      <c r="V29" s="33"/>
      <c r="W29" s="27" t="s">
        <v>28</v>
      </c>
      <c r="X29" s="36">
        <f t="shared" si="3"/>
        <v>52161493.859999999</v>
      </c>
      <c r="Y29" s="36">
        <f t="shared" si="10"/>
        <v>38281518.720899999</v>
      </c>
      <c r="Z29" s="36">
        <f t="shared" si="5"/>
        <v>16567481518.32</v>
      </c>
      <c r="AA29" s="36">
        <f t="shared" si="6"/>
        <v>5814441720.5741997</v>
      </c>
      <c r="AB29" s="36">
        <f t="shared" si="7"/>
        <v>10753039797.7458</v>
      </c>
      <c r="AC29" s="92"/>
    </row>
    <row r="30" spans="3:29" x14ac:dyDescent="0.3">
      <c r="C30" s="124">
        <v>44774</v>
      </c>
      <c r="D30" s="26" t="s">
        <v>64</v>
      </c>
      <c r="E30" s="26" t="s">
        <v>23</v>
      </c>
      <c r="F30" s="115" t="s">
        <v>339</v>
      </c>
      <c r="G30" s="27" t="s">
        <v>28</v>
      </c>
      <c r="H30" s="116" t="s">
        <v>340</v>
      </c>
      <c r="I30" s="116">
        <v>44805</v>
      </c>
      <c r="J30" s="116">
        <v>44786</v>
      </c>
      <c r="K30" s="29">
        <v>30201.192999999999</v>
      </c>
      <c r="L30" s="29">
        <v>30174.295999999998</v>
      </c>
      <c r="M30" s="32">
        <v>956.15</v>
      </c>
      <c r="N30" s="32" t="s">
        <v>27</v>
      </c>
      <c r="O30" s="101">
        <v>28.015000000000001</v>
      </c>
      <c r="P30" s="32">
        <f t="shared" si="9"/>
        <v>984.16499999999996</v>
      </c>
      <c r="Q30" s="32">
        <v>432.78</v>
      </c>
      <c r="R30" s="32">
        <f t="shared" si="0"/>
        <v>317.61900000000003</v>
      </c>
      <c r="S30" s="32">
        <v>111.47</v>
      </c>
      <c r="T30" s="33">
        <f t="shared" si="1"/>
        <v>-206.14900000000003</v>
      </c>
      <c r="U30" s="33">
        <f t="shared" si="2"/>
        <v>-8341557668.7299995</v>
      </c>
      <c r="V30" s="33"/>
      <c r="W30" s="27" t="s">
        <v>28</v>
      </c>
      <c r="X30" s="36">
        <f t="shared" si="3"/>
        <v>40463730.935999997</v>
      </c>
      <c r="Y30" s="36">
        <f t="shared" si="10"/>
        <v>29696486.022839997</v>
      </c>
      <c r="Z30" s="36">
        <f t="shared" si="5"/>
        <v>12852049756.16</v>
      </c>
      <c r="AA30" s="36">
        <f t="shared" si="6"/>
        <v>4510492087.4359198</v>
      </c>
      <c r="AB30" s="36">
        <f t="shared" si="7"/>
        <v>8341557668.7240801</v>
      </c>
      <c r="AC30" s="92"/>
    </row>
    <row r="31" spans="3:29" x14ac:dyDescent="0.3">
      <c r="C31" s="124">
        <v>44774</v>
      </c>
      <c r="D31" s="26" t="s">
        <v>33</v>
      </c>
      <c r="E31" s="26" t="s">
        <v>23</v>
      </c>
      <c r="F31" s="115" t="s">
        <v>341</v>
      </c>
      <c r="G31" s="27" t="s">
        <v>28</v>
      </c>
      <c r="H31" s="116" t="s">
        <v>342</v>
      </c>
      <c r="I31" s="116">
        <v>44776</v>
      </c>
      <c r="J31" s="116">
        <v>44754</v>
      </c>
      <c r="K31" s="29">
        <v>36174.963000000003</v>
      </c>
      <c r="L31" s="29">
        <v>36067.502</v>
      </c>
      <c r="M31" s="32">
        <v>1181.6500000000001</v>
      </c>
      <c r="N31" s="32"/>
      <c r="O31" s="101">
        <v>22.25</v>
      </c>
      <c r="P31" s="32">
        <f t="shared" si="9"/>
        <v>1203.9000000000001</v>
      </c>
      <c r="Q31" s="32">
        <v>418.18</v>
      </c>
      <c r="R31" s="32">
        <f t="shared" si="0"/>
        <v>375.42599999999999</v>
      </c>
      <c r="S31" s="32">
        <v>111.47</v>
      </c>
      <c r="T31" s="33">
        <f t="shared" si="1"/>
        <v>-263.95600000000002</v>
      </c>
      <c r="U31" s="33">
        <f t="shared" si="2"/>
        <v>-12766633201.16</v>
      </c>
      <c r="V31" s="33"/>
      <c r="W31" s="27" t="s">
        <v>28</v>
      </c>
      <c r="X31" s="36">
        <f t="shared" si="3"/>
        <v>48366520.182000004</v>
      </c>
      <c r="Y31" s="36">
        <f t="shared" si="10"/>
        <v>43421665.657800004</v>
      </c>
      <c r="Z31" s="36">
        <f t="shared" si="5"/>
        <v>18158049205.849998</v>
      </c>
      <c r="AA31" s="36">
        <f t="shared" si="6"/>
        <v>5391416004.6875401</v>
      </c>
      <c r="AB31" s="36">
        <f t="shared" si="7"/>
        <v>12766633201.162458</v>
      </c>
      <c r="AC31" s="92"/>
    </row>
    <row r="32" spans="3:29" x14ac:dyDescent="0.3">
      <c r="C32" s="124">
        <v>44774</v>
      </c>
      <c r="D32" s="26" t="s">
        <v>33</v>
      </c>
      <c r="E32" s="26" t="s">
        <v>23</v>
      </c>
      <c r="F32" s="115" t="s">
        <v>343</v>
      </c>
      <c r="G32" s="27" t="s">
        <v>28</v>
      </c>
      <c r="H32" s="116" t="s">
        <v>344</v>
      </c>
      <c r="I32" s="116">
        <v>44793</v>
      </c>
      <c r="J32" s="116">
        <v>44769</v>
      </c>
      <c r="K32" s="29">
        <v>37468.853000000003</v>
      </c>
      <c r="L32" s="29">
        <v>37303.195999999996</v>
      </c>
      <c r="M32" s="32">
        <v>1104.05</v>
      </c>
      <c r="N32" s="32"/>
      <c r="O32" s="101">
        <v>22.25</v>
      </c>
      <c r="P32" s="32">
        <f t="shared" si="9"/>
        <v>1126.3</v>
      </c>
      <c r="Q32" s="32">
        <v>418.18</v>
      </c>
      <c r="R32" s="32">
        <f t="shared" si="0"/>
        <v>351.22800000000001</v>
      </c>
      <c r="S32" s="32">
        <v>111.47</v>
      </c>
      <c r="T32" s="33">
        <f t="shared" si="1"/>
        <v>-239.75800000000001</v>
      </c>
      <c r="U32" s="33">
        <f t="shared" si="2"/>
        <v>-11993554892.870001</v>
      </c>
      <c r="V32" s="33"/>
      <c r="W32" s="27" t="s">
        <v>28</v>
      </c>
      <c r="X32" s="36">
        <f t="shared" si="3"/>
        <v>50023585.835999995</v>
      </c>
      <c r="Y32" s="36">
        <f t="shared" si="10"/>
        <v>42014589.654799998</v>
      </c>
      <c r="Z32" s="36">
        <f t="shared" si="5"/>
        <v>17569684006.009998</v>
      </c>
      <c r="AA32" s="36">
        <f t="shared" si="6"/>
        <v>5576129113.1389198</v>
      </c>
      <c r="AB32" s="36">
        <f t="shared" si="7"/>
        <v>11993554892.871078</v>
      </c>
      <c r="AC32" s="92"/>
    </row>
    <row r="33" spans="3:29" x14ac:dyDescent="0.3">
      <c r="C33" s="124">
        <v>44774</v>
      </c>
      <c r="D33" s="26" t="s">
        <v>36</v>
      </c>
      <c r="E33" s="26" t="s">
        <v>23</v>
      </c>
      <c r="F33" s="115" t="s">
        <v>345</v>
      </c>
      <c r="G33" s="27" t="s">
        <v>28</v>
      </c>
      <c r="H33" s="116" t="s">
        <v>346</v>
      </c>
      <c r="I33" s="116">
        <v>44774</v>
      </c>
      <c r="J33" s="116">
        <v>44722</v>
      </c>
      <c r="K33" s="29">
        <v>37334.756000000001</v>
      </c>
      <c r="L33" s="29">
        <v>37286.832000000002</v>
      </c>
      <c r="M33" s="32">
        <v>1433.95</v>
      </c>
      <c r="N33" s="32" t="s">
        <v>27</v>
      </c>
      <c r="O33" s="101">
        <v>28.015000000000001</v>
      </c>
      <c r="P33" s="32">
        <f t="shared" si="9"/>
        <v>1461.9650000000001</v>
      </c>
      <c r="Q33" s="32">
        <v>417.42</v>
      </c>
      <c r="R33" s="32">
        <f t="shared" si="0"/>
        <v>455.07299999999998</v>
      </c>
      <c r="S33" s="32">
        <v>111.47</v>
      </c>
      <c r="T33" s="33">
        <f t="shared" si="1"/>
        <v>-343.60299999999995</v>
      </c>
      <c r="U33" s="33">
        <f t="shared" si="2"/>
        <v>-17180714097.169998</v>
      </c>
      <c r="V33" s="33"/>
      <c r="W33" s="27" t="s">
        <v>28</v>
      </c>
      <c r="X33" s="36">
        <f t="shared" si="3"/>
        <v>50001641.712000005</v>
      </c>
      <c r="Y33" s="36">
        <f t="shared" si="10"/>
        <v>54512043.344880007</v>
      </c>
      <c r="Z33" s="36">
        <f t="shared" si="5"/>
        <v>22754397098.810001</v>
      </c>
      <c r="AA33" s="36">
        <f t="shared" si="6"/>
        <v>5573683001.6366405</v>
      </c>
      <c r="AB33" s="36">
        <f t="shared" si="7"/>
        <v>17180714097.173363</v>
      </c>
      <c r="AC33" s="92"/>
    </row>
    <row r="34" spans="3:29" x14ac:dyDescent="0.3">
      <c r="C34" s="124">
        <v>44774</v>
      </c>
      <c r="D34" s="26" t="s">
        <v>181</v>
      </c>
      <c r="E34" s="26" t="s">
        <v>23</v>
      </c>
      <c r="F34" s="115" t="s">
        <v>131</v>
      </c>
      <c r="G34" s="27" t="s">
        <v>28</v>
      </c>
      <c r="H34" s="116" t="s">
        <v>347</v>
      </c>
      <c r="I34" s="116">
        <v>44799</v>
      </c>
      <c r="J34" s="116">
        <v>44772</v>
      </c>
      <c r="K34" s="29">
        <v>36142.440999999999</v>
      </c>
      <c r="L34" s="29">
        <v>36110.303</v>
      </c>
      <c r="M34" s="32">
        <v>1056.3</v>
      </c>
      <c r="N34" s="32" t="s">
        <v>27</v>
      </c>
      <c r="O34" s="101">
        <v>16.12</v>
      </c>
      <c r="P34" s="32">
        <f t="shared" si="9"/>
        <v>1072.4199999999998</v>
      </c>
      <c r="Q34" s="32">
        <v>418.18</v>
      </c>
      <c r="R34" s="32">
        <f t="shared" si="0"/>
        <v>334.42599999999999</v>
      </c>
      <c r="S34" s="32">
        <v>111.47</v>
      </c>
      <c r="T34" s="33">
        <f t="shared" si="1"/>
        <v>-222.95599999999999</v>
      </c>
      <c r="U34" s="33">
        <f t="shared" si="2"/>
        <v>-10796402687.709999</v>
      </c>
      <c r="V34" s="33"/>
      <c r="W34" s="27" t="s">
        <v>28</v>
      </c>
      <c r="X34" s="36">
        <f t="shared" si="3"/>
        <v>48423916.322999999</v>
      </c>
      <c r="Y34" s="36">
        <f t="shared" si="10"/>
        <v>38725411.143259995</v>
      </c>
      <c r="Z34" s="36">
        <f t="shared" si="5"/>
        <v>16194216640.24</v>
      </c>
      <c r="AA34" s="36">
        <f t="shared" si="6"/>
        <v>5397813952.5248098</v>
      </c>
      <c r="AB34" s="36">
        <f t="shared" si="7"/>
        <v>10796402687.715191</v>
      </c>
      <c r="AC34" s="92"/>
    </row>
    <row r="35" spans="3:29" x14ac:dyDescent="0.3">
      <c r="C35" s="124">
        <v>44774</v>
      </c>
      <c r="D35" s="26" t="s">
        <v>181</v>
      </c>
      <c r="E35" s="26" t="s">
        <v>23</v>
      </c>
      <c r="F35" s="115" t="s">
        <v>348</v>
      </c>
      <c r="G35" s="27" t="s">
        <v>28</v>
      </c>
      <c r="H35" s="116" t="s">
        <v>349</v>
      </c>
      <c r="I35" s="116">
        <v>44804</v>
      </c>
      <c r="J35" s="116">
        <v>44789</v>
      </c>
      <c r="K35" s="29">
        <v>59528.02</v>
      </c>
      <c r="L35" s="29">
        <v>59398.582999999999</v>
      </c>
      <c r="M35" s="32">
        <v>951.95</v>
      </c>
      <c r="N35" s="32" t="s">
        <v>27</v>
      </c>
      <c r="O35" s="101">
        <v>16.12</v>
      </c>
      <c r="P35" s="32">
        <f t="shared" si="9"/>
        <v>968.07</v>
      </c>
      <c r="Q35" s="32">
        <v>418.18</v>
      </c>
      <c r="R35" s="32">
        <f t="shared" si="0"/>
        <v>301.88499999999999</v>
      </c>
      <c r="S35" s="32">
        <v>111.47</v>
      </c>
      <c r="T35" s="33">
        <f t="shared" si="1"/>
        <v>-190.41499999999999</v>
      </c>
      <c r="U35" s="33">
        <f t="shared" si="2"/>
        <v>-15167221164.99</v>
      </c>
      <c r="V35" s="33"/>
      <c r="W35" s="27" t="s">
        <v>307</v>
      </c>
      <c r="X35" s="36">
        <f t="shared" si="3"/>
        <v>79653499.803000003</v>
      </c>
      <c r="Y35" s="36">
        <f t="shared" si="10"/>
        <v>57501986.24481</v>
      </c>
      <c r="Z35" s="36">
        <f t="shared" si="5"/>
        <v>24046196788.029999</v>
      </c>
      <c r="AA35" s="36">
        <f t="shared" si="6"/>
        <v>8878975623.040411</v>
      </c>
      <c r="AB35" s="36">
        <f t="shared" si="7"/>
        <v>15167221164.989588</v>
      </c>
      <c r="AC35" s="92"/>
    </row>
    <row r="36" spans="3:29" x14ac:dyDescent="0.3">
      <c r="C36" s="124">
        <v>44774</v>
      </c>
      <c r="D36" s="26" t="s">
        <v>126</v>
      </c>
      <c r="E36" s="26" t="s">
        <v>43</v>
      </c>
      <c r="F36" s="115" t="s">
        <v>350</v>
      </c>
      <c r="G36" s="27" t="s">
        <v>28</v>
      </c>
      <c r="H36" s="116" t="s">
        <v>351</v>
      </c>
      <c r="I36" s="116">
        <v>44785.67083333333</v>
      </c>
      <c r="J36" s="116">
        <v>44769</v>
      </c>
      <c r="K36" s="29">
        <v>30000</v>
      </c>
      <c r="L36" s="29">
        <v>29972.58</v>
      </c>
      <c r="M36" s="32">
        <v>1104.05</v>
      </c>
      <c r="N36" s="32" t="s">
        <v>27</v>
      </c>
      <c r="O36" s="100">
        <v>10</v>
      </c>
      <c r="P36" s="32">
        <f t="shared" si="9"/>
        <v>1114.05</v>
      </c>
      <c r="Q36" s="32">
        <v>418.18</v>
      </c>
      <c r="R36" s="32">
        <f t="shared" si="0"/>
        <v>347.40699999999998</v>
      </c>
      <c r="S36" s="32">
        <v>111.47</v>
      </c>
      <c r="T36" s="33">
        <f t="shared" si="1"/>
        <v>-235.93699999999998</v>
      </c>
      <c r="U36" s="33">
        <f t="shared" si="2"/>
        <v>-9483070054.6000004</v>
      </c>
      <c r="V36" s="33"/>
      <c r="W36" s="27" t="s">
        <v>28</v>
      </c>
      <c r="X36" s="36">
        <f t="shared" si="3"/>
        <v>40193229.780000001</v>
      </c>
      <c r="Y36" s="36">
        <f t="shared" si="10"/>
        <v>33390952.749000002</v>
      </c>
      <c r="Z36" s="36">
        <f t="shared" si="5"/>
        <v>13963409378.18</v>
      </c>
      <c r="AA36" s="36">
        <f t="shared" si="6"/>
        <v>4480339323.5766001</v>
      </c>
      <c r="AB36" s="36">
        <f t="shared" si="7"/>
        <v>9483070054.6034012</v>
      </c>
      <c r="AC36" s="92"/>
    </row>
    <row r="37" spans="3:29" x14ac:dyDescent="0.3">
      <c r="C37" s="124">
        <v>44774</v>
      </c>
      <c r="D37" s="26" t="s">
        <v>44</v>
      </c>
      <c r="E37" s="26" t="s">
        <v>43</v>
      </c>
      <c r="F37" s="115" t="s">
        <v>352</v>
      </c>
      <c r="G37" s="27" t="s">
        <v>307</v>
      </c>
      <c r="H37" s="116" t="s">
        <v>353</v>
      </c>
      <c r="I37" s="116">
        <v>44786.399305555555</v>
      </c>
      <c r="J37" s="116">
        <v>44770</v>
      </c>
      <c r="K37" s="29">
        <v>38881.173000000003</v>
      </c>
      <c r="L37" s="29">
        <v>38756.864000000001</v>
      </c>
      <c r="M37" s="32">
        <v>1088.8499999999999</v>
      </c>
      <c r="N37" s="32" t="s">
        <v>27</v>
      </c>
      <c r="O37" s="100">
        <v>10</v>
      </c>
      <c r="P37" s="32">
        <f t="shared" si="9"/>
        <v>1098.8499999999999</v>
      </c>
      <c r="Q37" s="32">
        <v>403.87</v>
      </c>
      <c r="R37" s="32">
        <f t="shared" si="0"/>
        <v>330.94099999999997</v>
      </c>
      <c r="S37" s="32">
        <v>111.47</v>
      </c>
      <c r="T37" s="33">
        <f t="shared" si="1"/>
        <v>-219.47099999999998</v>
      </c>
      <c r="U37" s="33">
        <f t="shared" si="2"/>
        <v>-11406556324.280001</v>
      </c>
      <c r="V37" s="33"/>
      <c r="W37" s="27" t="s">
        <v>307</v>
      </c>
      <c r="X37" s="36">
        <f t="shared" si="3"/>
        <v>51972954.624000005</v>
      </c>
      <c r="Y37" s="36">
        <f t="shared" si="10"/>
        <v>42587980.006399997</v>
      </c>
      <c r="Z37" s="36">
        <f t="shared" si="5"/>
        <v>17199981576.220001</v>
      </c>
      <c r="AA37" s="36">
        <f t="shared" si="6"/>
        <v>5793425251.9372807</v>
      </c>
      <c r="AB37" s="36">
        <f t="shared" si="7"/>
        <v>11406556324.282721</v>
      </c>
      <c r="AC37" s="92"/>
    </row>
    <row r="38" spans="3:29" x14ac:dyDescent="0.3">
      <c r="C38" s="124">
        <v>44774</v>
      </c>
      <c r="D38" s="26" t="s">
        <v>44</v>
      </c>
      <c r="E38" s="26" t="s">
        <v>43</v>
      </c>
      <c r="F38" s="115" t="s">
        <v>354</v>
      </c>
      <c r="G38" s="27" t="s">
        <v>28</v>
      </c>
      <c r="H38" s="116" t="s">
        <v>355</v>
      </c>
      <c r="I38" s="116">
        <v>44800.607638888891</v>
      </c>
      <c r="J38" s="116">
        <v>44784</v>
      </c>
      <c r="K38" s="29">
        <v>38763.052000000003</v>
      </c>
      <c r="L38" s="29">
        <v>38770.39</v>
      </c>
      <c r="M38" s="32">
        <v>965.4</v>
      </c>
      <c r="N38" s="32" t="s">
        <v>27</v>
      </c>
      <c r="O38" s="100">
        <v>10</v>
      </c>
      <c r="P38" s="32">
        <f t="shared" si="9"/>
        <v>975.4</v>
      </c>
      <c r="Q38" s="32">
        <v>403.87</v>
      </c>
      <c r="R38" s="32">
        <f t="shared" si="0"/>
        <v>293.762</v>
      </c>
      <c r="S38" s="32">
        <v>111.47</v>
      </c>
      <c r="T38" s="33">
        <f t="shared" si="1"/>
        <v>-182.292</v>
      </c>
      <c r="U38" s="33">
        <f t="shared" si="2"/>
        <v>-9477560323.3299999</v>
      </c>
      <c r="V38" s="33"/>
      <c r="W38" s="27" t="s">
        <v>28</v>
      </c>
      <c r="X38" s="36">
        <f t="shared" si="3"/>
        <v>51991092.990000002</v>
      </c>
      <c r="Y38" s="36">
        <f>K38*P38</f>
        <v>37809480.9208</v>
      </c>
      <c r="Z38" s="36">
        <f t="shared" si="5"/>
        <v>15273007458.93</v>
      </c>
      <c r="AA38" s="36">
        <f t="shared" si="6"/>
        <v>5795447135.5952997</v>
      </c>
      <c r="AB38" s="36">
        <f t="shared" si="7"/>
        <v>9477560323.3347015</v>
      </c>
      <c r="AC38" s="92"/>
    </row>
    <row r="39" spans="3:29" x14ac:dyDescent="0.3">
      <c r="C39" s="124">
        <v>44774</v>
      </c>
      <c r="D39" s="26" t="s">
        <v>44</v>
      </c>
      <c r="E39" s="26" t="s">
        <v>43</v>
      </c>
      <c r="F39" s="115" t="s">
        <v>245</v>
      </c>
      <c r="G39" s="27" t="s">
        <v>28</v>
      </c>
      <c r="H39" s="116" t="s">
        <v>356</v>
      </c>
      <c r="I39" s="116">
        <v>44802.613888888889</v>
      </c>
      <c r="J39" s="116">
        <v>44788</v>
      </c>
      <c r="K39" s="29">
        <v>89882.983999999997</v>
      </c>
      <c r="L39" s="29">
        <v>89405.729000000007</v>
      </c>
      <c r="M39" s="32">
        <v>956.15</v>
      </c>
      <c r="N39" s="32" t="s">
        <v>27</v>
      </c>
      <c r="O39" s="100">
        <v>10</v>
      </c>
      <c r="P39" s="32">
        <f t="shared" si="9"/>
        <v>966.15</v>
      </c>
      <c r="Q39" s="32">
        <v>409.5</v>
      </c>
      <c r="R39" s="32">
        <f t="shared" si="0"/>
        <v>295.03199999999998</v>
      </c>
      <c r="S39" s="32">
        <v>111.47</v>
      </c>
      <c r="T39" s="33">
        <f t="shared" si="1"/>
        <v>-183.56199999999998</v>
      </c>
      <c r="U39" s="33">
        <f t="shared" si="2"/>
        <v>-22007814026.200001</v>
      </c>
      <c r="V39" s="33"/>
      <c r="W39" s="27" t="s">
        <v>28</v>
      </c>
      <c r="X39" s="36">
        <f t="shared" si="3"/>
        <v>119893082.589</v>
      </c>
      <c r="Y39" s="36">
        <f>L39*P39</f>
        <v>86379345.073349997</v>
      </c>
      <c r="Z39" s="36">
        <f t="shared" si="5"/>
        <v>35372295942.400002</v>
      </c>
      <c r="AA39" s="36">
        <f t="shared" si="6"/>
        <v>13364481916.195829</v>
      </c>
      <c r="AB39" s="36">
        <f t="shared" si="7"/>
        <v>22007814026.20417</v>
      </c>
      <c r="AC39" s="92"/>
    </row>
    <row r="40" spans="3:29" x14ac:dyDescent="0.3">
      <c r="C40" s="124">
        <v>44774</v>
      </c>
      <c r="D40" s="26" t="s">
        <v>86</v>
      </c>
      <c r="E40" s="26" t="s">
        <v>43</v>
      </c>
      <c r="F40" s="115" t="s">
        <v>357</v>
      </c>
      <c r="G40" s="27" t="s">
        <v>28</v>
      </c>
      <c r="H40" s="116" t="s">
        <v>358</v>
      </c>
      <c r="I40" s="116">
        <v>44793.375</v>
      </c>
      <c r="J40" s="116">
        <v>44777</v>
      </c>
      <c r="K40" s="29">
        <v>59997.911999999997</v>
      </c>
      <c r="L40" s="29">
        <v>59743.737999999998</v>
      </c>
      <c r="M40" s="32">
        <v>973.35</v>
      </c>
      <c r="N40" s="32" t="s">
        <v>27</v>
      </c>
      <c r="O40" s="100">
        <v>10</v>
      </c>
      <c r="P40" s="32">
        <f t="shared" si="9"/>
        <v>983.35</v>
      </c>
      <c r="Q40" s="32">
        <v>433.27</v>
      </c>
      <c r="R40" s="32">
        <f t="shared" si="0"/>
        <v>317.71499999999997</v>
      </c>
      <c r="S40" s="32">
        <v>111.47</v>
      </c>
      <c r="T40" s="33">
        <f t="shared" si="1"/>
        <v>-206.24499999999998</v>
      </c>
      <c r="U40" s="33">
        <f t="shared" si="2"/>
        <v>-16523597153.950001</v>
      </c>
      <c r="V40" s="33"/>
      <c r="W40" s="27" t="s">
        <v>28</v>
      </c>
      <c r="X40" s="36">
        <f t="shared" si="3"/>
        <v>80116352.657999992</v>
      </c>
      <c r="Y40" s="36">
        <f>L40*P40</f>
        <v>58749004.7623</v>
      </c>
      <c r="Z40" s="36">
        <f t="shared" si="5"/>
        <v>25454166984.740002</v>
      </c>
      <c r="AA40" s="36">
        <f t="shared" si="6"/>
        <v>8930569830.7872581</v>
      </c>
      <c r="AB40" s="36">
        <f t="shared" si="7"/>
        <v>16523597153.952744</v>
      </c>
      <c r="AC40" s="92"/>
    </row>
    <row r="41" spans="3:29" x14ac:dyDescent="0.3">
      <c r="C41" s="124">
        <v>44774</v>
      </c>
      <c r="D41" s="26" t="s">
        <v>47</v>
      </c>
      <c r="E41" s="26" t="s">
        <v>43</v>
      </c>
      <c r="F41" s="115" t="s">
        <v>359</v>
      </c>
      <c r="G41" s="27" t="s">
        <v>28</v>
      </c>
      <c r="H41" s="116" t="s">
        <v>353</v>
      </c>
      <c r="I41" s="116">
        <v>44788.663194444445</v>
      </c>
      <c r="J41" s="116">
        <v>44771</v>
      </c>
      <c r="K41" s="29">
        <v>59804.523000000001</v>
      </c>
      <c r="L41" s="29">
        <v>59394.031999999999</v>
      </c>
      <c r="M41" s="32">
        <v>1076.8499999999999</v>
      </c>
      <c r="N41" s="32" t="s">
        <v>27</v>
      </c>
      <c r="O41" s="100">
        <v>10</v>
      </c>
      <c r="P41" s="32">
        <f t="shared" si="9"/>
        <v>1086.8499999999999</v>
      </c>
      <c r="Q41" s="32">
        <v>418.18</v>
      </c>
      <c r="R41" s="32">
        <f t="shared" si="0"/>
        <v>338.92500000000001</v>
      </c>
      <c r="S41" s="32">
        <v>111.47</v>
      </c>
      <c r="T41" s="33">
        <f t="shared" si="1"/>
        <v>-227.45500000000001</v>
      </c>
      <c r="U41" s="33">
        <f t="shared" si="2"/>
        <v>-18116198664.619999</v>
      </c>
      <c r="V41" s="33"/>
      <c r="W41" s="27" t="s">
        <v>28</v>
      </c>
      <c r="X41" s="36">
        <f t="shared" si="3"/>
        <v>79647396.912</v>
      </c>
      <c r="Y41" s="36">
        <f>L41*P41</f>
        <v>64552403.679199994</v>
      </c>
      <c r="Z41" s="36">
        <f t="shared" si="5"/>
        <v>26994493998.400002</v>
      </c>
      <c r="AA41" s="36">
        <f t="shared" si="6"/>
        <v>8878295333.7806396</v>
      </c>
      <c r="AB41" s="36">
        <f t="shared" si="7"/>
        <v>18116198664.619362</v>
      </c>
      <c r="AC41" s="92"/>
    </row>
    <row r="42" spans="3:29" x14ac:dyDescent="0.3">
      <c r="C42" s="124">
        <v>44774</v>
      </c>
      <c r="D42" s="26" t="s">
        <v>47</v>
      </c>
      <c r="E42" s="26" t="s">
        <v>43</v>
      </c>
      <c r="F42" s="115" t="s">
        <v>360</v>
      </c>
      <c r="G42" s="27" t="s">
        <v>307</v>
      </c>
      <c r="H42" s="116" t="s">
        <v>361</v>
      </c>
      <c r="I42" s="116">
        <v>44790.621527777781</v>
      </c>
      <c r="J42" s="116">
        <v>44775</v>
      </c>
      <c r="K42" s="29">
        <v>59819.423000000003</v>
      </c>
      <c r="L42" s="29">
        <v>59820.065999999999</v>
      </c>
      <c r="M42" s="32">
        <v>1020.95</v>
      </c>
      <c r="N42" s="32" t="s">
        <v>27</v>
      </c>
      <c r="O42" s="100">
        <v>10</v>
      </c>
      <c r="P42" s="32">
        <f t="shared" si="9"/>
        <v>1030.95</v>
      </c>
      <c r="Q42" s="32">
        <v>403.87</v>
      </c>
      <c r="R42" s="32">
        <f t="shared" si="0"/>
        <v>310.49200000000002</v>
      </c>
      <c r="S42" s="32">
        <v>111.47</v>
      </c>
      <c r="T42" s="33">
        <f t="shared" si="1"/>
        <v>-199.02200000000002</v>
      </c>
      <c r="U42" s="33">
        <f t="shared" si="2"/>
        <v>-15965287804.280001</v>
      </c>
      <c r="V42" s="33"/>
      <c r="W42" s="27" t="s">
        <v>307</v>
      </c>
      <c r="X42" s="36">
        <f t="shared" si="3"/>
        <v>80218708.505999997</v>
      </c>
      <c r="Y42" s="36">
        <f>K42*P42</f>
        <v>61670834.141850002</v>
      </c>
      <c r="Z42" s="36">
        <f t="shared" si="5"/>
        <v>24907267241.450001</v>
      </c>
      <c r="AA42" s="36">
        <f t="shared" si="6"/>
        <v>8941979437.1638203</v>
      </c>
      <c r="AB42" s="36">
        <f t="shared" si="7"/>
        <v>15965287804.28618</v>
      </c>
      <c r="AC42" s="92"/>
    </row>
    <row r="43" spans="3:29" x14ac:dyDescent="0.3">
      <c r="C43" s="124">
        <v>44774</v>
      </c>
      <c r="D43" s="26" t="s">
        <v>56</v>
      </c>
      <c r="E43" s="26" t="s">
        <v>43</v>
      </c>
      <c r="F43" s="115" t="s">
        <v>242</v>
      </c>
      <c r="G43" s="27" t="s">
        <v>28</v>
      </c>
      <c r="H43" s="116" t="s">
        <v>362</v>
      </c>
      <c r="I43" s="116">
        <v>44795.684027777781</v>
      </c>
      <c r="J43" s="116">
        <v>44777</v>
      </c>
      <c r="K43" s="29">
        <v>59434.673000000003</v>
      </c>
      <c r="L43" s="29">
        <v>59133.385999999999</v>
      </c>
      <c r="M43" s="32">
        <v>973.35</v>
      </c>
      <c r="N43" s="32" t="s">
        <v>27</v>
      </c>
      <c r="O43" s="100">
        <v>10</v>
      </c>
      <c r="P43" s="32">
        <f t="shared" si="9"/>
        <v>983.35</v>
      </c>
      <c r="Q43" s="32">
        <v>418.18</v>
      </c>
      <c r="R43" s="32">
        <f t="shared" si="0"/>
        <v>306.64999999999998</v>
      </c>
      <c r="S43" s="32">
        <v>111.47</v>
      </c>
      <c r="T43" s="33">
        <f t="shared" si="1"/>
        <v>-195.17999999999998</v>
      </c>
      <c r="U43" s="33">
        <f t="shared" si="2"/>
        <v>-15477358388.780001</v>
      </c>
      <c r="V43" s="33"/>
      <c r="W43" s="27" t="s">
        <v>28</v>
      </c>
      <c r="X43" s="36">
        <f t="shared" si="3"/>
        <v>79297870.626000002</v>
      </c>
      <c r="Y43" s="36">
        <f>L43*P43</f>
        <v>58148815.123099998</v>
      </c>
      <c r="Z43" s="36">
        <f t="shared" si="5"/>
        <v>24316692027.459999</v>
      </c>
      <c r="AA43" s="36">
        <f t="shared" si="6"/>
        <v>8839333638.6802197</v>
      </c>
      <c r="AB43" s="36">
        <f t="shared" si="7"/>
        <v>15477358388.779779</v>
      </c>
      <c r="AC43" s="92"/>
    </row>
    <row r="44" spans="3:29" x14ac:dyDescent="0.3">
      <c r="C44" s="124">
        <v>44774</v>
      </c>
      <c r="D44" s="26" t="s">
        <v>56</v>
      </c>
      <c r="E44" s="26" t="s">
        <v>43</v>
      </c>
      <c r="F44" s="115" t="s">
        <v>363</v>
      </c>
      <c r="G44" s="27" t="s">
        <v>28</v>
      </c>
      <c r="H44" s="116" t="s">
        <v>347</v>
      </c>
      <c r="I44" s="116">
        <v>44799.378472222219</v>
      </c>
      <c r="J44" s="116">
        <v>44782</v>
      </c>
      <c r="K44" s="29">
        <v>37995.983999999997</v>
      </c>
      <c r="L44" s="29">
        <v>37860.821000000004</v>
      </c>
      <c r="M44" s="32">
        <v>960.7</v>
      </c>
      <c r="N44" s="32" t="s">
        <v>27</v>
      </c>
      <c r="O44" s="136">
        <v>10</v>
      </c>
      <c r="P44" s="32">
        <f t="shared" si="9"/>
        <v>970.7</v>
      </c>
      <c r="Q44" s="32">
        <v>403.87</v>
      </c>
      <c r="R44" s="32">
        <f t="shared" si="0"/>
        <v>292.346</v>
      </c>
      <c r="S44" s="32">
        <v>111.47</v>
      </c>
      <c r="T44" s="33">
        <f t="shared" si="1"/>
        <v>-180.876</v>
      </c>
      <c r="U44" s="33">
        <f t="shared" si="2"/>
        <v>-9183320685.1800003</v>
      </c>
      <c r="V44" s="33"/>
      <c r="W44" s="27" t="s">
        <v>28</v>
      </c>
      <c r="X44" s="36">
        <f t="shared" si="3"/>
        <v>50771360.961000003</v>
      </c>
      <c r="Y44" s="36">
        <f>L44*P44</f>
        <v>36751498.944700003</v>
      </c>
      <c r="Z44" s="36">
        <f t="shared" si="5"/>
        <v>14842804291.5</v>
      </c>
      <c r="AA44" s="36">
        <f t="shared" si="6"/>
        <v>5659483606.32267</v>
      </c>
      <c r="AB44" s="36">
        <f t="shared" si="7"/>
        <v>9183320685.17733</v>
      </c>
      <c r="AC44" s="92"/>
    </row>
    <row r="45" spans="3:29" x14ac:dyDescent="0.3">
      <c r="C45" s="124">
        <v>44774</v>
      </c>
      <c r="D45" s="26" t="s">
        <v>202</v>
      </c>
      <c r="E45" s="26" t="s">
        <v>43</v>
      </c>
      <c r="F45" s="115" t="s">
        <v>364</v>
      </c>
      <c r="G45" s="27" t="s">
        <v>28</v>
      </c>
      <c r="H45" s="116" t="s">
        <v>365</v>
      </c>
      <c r="I45" s="116">
        <v>44784.513888888891</v>
      </c>
      <c r="J45" s="116">
        <v>44769</v>
      </c>
      <c r="K45" s="29">
        <v>37993.860999999997</v>
      </c>
      <c r="L45" s="29">
        <v>37887.408000000003</v>
      </c>
      <c r="M45" s="32">
        <v>1104.05</v>
      </c>
      <c r="N45" s="32" t="s">
        <v>27</v>
      </c>
      <c r="O45" s="100">
        <v>10</v>
      </c>
      <c r="P45" s="32">
        <f t="shared" si="9"/>
        <v>1114.05</v>
      </c>
      <c r="Q45" s="32">
        <v>409.5</v>
      </c>
      <c r="R45" s="32">
        <f t="shared" si="0"/>
        <v>340.19600000000003</v>
      </c>
      <c r="S45" s="32">
        <v>111.47</v>
      </c>
      <c r="T45" s="33">
        <f t="shared" si="1"/>
        <v>-228.72600000000003</v>
      </c>
      <c r="U45" s="33">
        <f t="shared" si="2"/>
        <v>-11620885113.440001</v>
      </c>
      <c r="V45" s="33"/>
      <c r="W45" s="27" t="s">
        <v>28</v>
      </c>
      <c r="X45" s="36">
        <f t="shared" si="3"/>
        <v>50807014.128000006</v>
      </c>
      <c r="Y45" s="36">
        <f>L45*P45</f>
        <v>42208466.882399999</v>
      </c>
      <c r="Z45" s="36">
        <f t="shared" si="5"/>
        <v>17284342978.290001</v>
      </c>
      <c r="AA45" s="36">
        <f t="shared" si="6"/>
        <v>5663457864.8481607</v>
      </c>
      <c r="AB45" s="36">
        <f t="shared" si="7"/>
        <v>11620885113.441841</v>
      </c>
      <c r="AC45" s="92"/>
    </row>
    <row r="46" spans="3:29" x14ac:dyDescent="0.3">
      <c r="C46" s="124">
        <v>44774</v>
      </c>
      <c r="D46" s="26" t="s">
        <v>202</v>
      </c>
      <c r="E46" s="26" t="s">
        <v>43</v>
      </c>
      <c r="F46" s="115" t="s">
        <v>366</v>
      </c>
      <c r="G46" s="27" t="s">
        <v>28</v>
      </c>
      <c r="H46" s="116" t="s">
        <v>367</v>
      </c>
      <c r="I46" s="116">
        <v>44795.423611111109</v>
      </c>
      <c r="J46" s="116">
        <v>44767</v>
      </c>
      <c r="K46" s="29">
        <v>59788.589</v>
      </c>
      <c r="L46" s="29">
        <v>59443.68</v>
      </c>
      <c r="M46" s="32">
        <v>1082.8</v>
      </c>
      <c r="N46" s="32" t="s">
        <v>27</v>
      </c>
      <c r="O46" s="100">
        <v>10</v>
      </c>
      <c r="P46" s="32">
        <f t="shared" si="9"/>
        <v>1092.8</v>
      </c>
      <c r="Q46" s="32">
        <v>409.5</v>
      </c>
      <c r="R46" s="32">
        <f t="shared" si="0"/>
        <v>333.70699999999999</v>
      </c>
      <c r="S46" s="32">
        <v>111.47</v>
      </c>
      <c r="T46" s="33">
        <f t="shared" si="1"/>
        <v>-222.23699999999999</v>
      </c>
      <c r="U46" s="33">
        <f t="shared" si="2"/>
        <v>-17715394635.41</v>
      </c>
      <c r="V46" s="33"/>
      <c r="W46" s="27" t="s">
        <v>28</v>
      </c>
      <c r="X46" s="36">
        <f t="shared" si="3"/>
        <v>79713974.879999995</v>
      </c>
      <c r="Y46" s="36">
        <f>L46*P46</f>
        <v>64960053.504000001</v>
      </c>
      <c r="Z46" s="36">
        <f t="shared" si="5"/>
        <v>26601111415.279999</v>
      </c>
      <c r="AA46" s="36">
        <f t="shared" si="6"/>
        <v>8885716779.8736</v>
      </c>
      <c r="AB46" s="36">
        <f t="shared" si="7"/>
        <v>17715394635.406399</v>
      </c>
      <c r="AC46" s="92"/>
    </row>
    <row r="47" spans="3:29" x14ac:dyDescent="0.3">
      <c r="C47" s="124">
        <v>44774</v>
      </c>
      <c r="D47" s="26" t="s">
        <v>61</v>
      </c>
      <c r="E47" s="26" t="s">
        <v>43</v>
      </c>
      <c r="F47" s="115" t="s">
        <v>368</v>
      </c>
      <c r="G47" s="27" t="s">
        <v>28</v>
      </c>
      <c r="H47" s="116" t="s">
        <v>351</v>
      </c>
      <c r="I47" s="116">
        <v>44785.489583333336</v>
      </c>
      <c r="J47" s="116">
        <v>44767</v>
      </c>
      <c r="K47" s="29">
        <v>38052.167000000001</v>
      </c>
      <c r="L47" s="29">
        <v>38111.485999999997</v>
      </c>
      <c r="M47" s="32">
        <v>1082.8</v>
      </c>
      <c r="N47" s="32" t="s">
        <v>27</v>
      </c>
      <c r="O47" s="100">
        <v>10</v>
      </c>
      <c r="P47" s="32">
        <f t="shared" si="9"/>
        <v>1092.8</v>
      </c>
      <c r="Q47" s="32">
        <v>418.18</v>
      </c>
      <c r="R47" s="32">
        <f t="shared" si="0"/>
        <v>340.78100000000001</v>
      </c>
      <c r="S47" s="32">
        <v>111.47</v>
      </c>
      <c r="T47" s="33">
        <f t="shared" si="1"/>
        <v>-229.31100000000001</v>
      </c>
      <c r="U47" s="33">
        <f t="shared" si="2"/>
        <v>-11719512557.6</v>
      </c>
      <c r="V47" s="33"/>
      <c r="W47" s="27" t="s">
        <v>28</v>
      </c>
      <c r="X47" s="36">
        <f t="shared" si="3"/>
        <v>51107502.725999996</v>
      </c>
      <c r="Y47" s="36">
        <f>K47*P47</f>
        <v>41583408.097599998</v>
      </c>
      <c r="Z47" s="36">
        <f t="shared" si="5"/>
        <v>17416465886.470001</v>
      </c>
      <c r="AA47" s="36">
        <f t="shared" si="6"/>
        <v>5696953328.8672199</v>
      </c>
      <c r="AB47" s="36">
        <f t="shared" si="7"/>
        <v>11719512557.602781</v>
      </c>
      <c r="AC47" s="92"/>
    </row>
    <row r="48" spans="3:29" x14ac:dyDescent="0.3">
      <c r="C48" s="124">
        <v>44774</v>
      </c>
      <c r="D48" s="26" t="s">
        <v>61</v>
      </c>
      <c r="E48" s="26" t="s">
        <v>43</v>
      </c>
      <c r="F48" s="115" t="s">
        <v>369</v>
      </c>
      <c r="G48" s="27" t="s">
        <v>307</v>
      </c>
      <c r="H48" s="116" t="s">
        <v>338</v>
      </c>
      <c r="I48" s="116">
        <v>44797.378472222219</v>
      </c>
      <c r="J48" s="116">
        <v>44783</v>
      </c>
      <c r="K48" s="29">
        <v>38029.264000000003</v>
      </c>
      <c r="L48" s="29">
        <v>38035.597999999998</v>
      </c>
      <c r="M48" s="32">
        <v>966.75</v>
      </c>
      <c r="N48" s="32" t="s">
        <v>27</v>
      </c>
      <c r="O48" s="100">
        <v>10</v>
      </c>
      <c r="P48" s="32">
        <f t="shared" si="9"/>
        <v>976.75</v>
      </c>
      <c r="Q48" s="32">
        <v>418.18</v>
      </c>
      <c r="R48" s="32">
        <f t="shared" si="0"/>
        <v>304.59199999999998</v>
      </c>
      <c r="S48" s="32">
        <v>111.47</v>
      </c>
      <c r="T48" s="33">
        <f t="shared" si="1"/>
        <v>-193.12199999999999</v>
      </c>
      <c r="U48" s="33">
        <f t="shared" si="2"/>
        <v>-9850329925.0799999</v>
      </c>
      <c r="V48" s="33"/>
      <c r="W48" s="27" t="s">
        <v>307</v>
      </c>
      <c r="X48" s="36">
        <f t="shared" si="3"/>
        <v>51005736.917999998</v>
      </c>
      <c r="Y48" s="36">
        <f>K48*P48</f>
        <v>37145083.612000003</v>
      </c>
      <c r="Z48" s="36">
        <f t="shared" si="5"/>
        <v>15535939419.33</v>
      </c>
      <c r="AA48" s="36">
        <f t="shared" si="6"/>
        <v>5685609494.2494593</v>
      </c>
      <c r="AB48" s="36">
        <f t="shared" si="7"/>
        <v>9850329925.0805397</v>
      </c>
      <c r="AC48" s="92"/>
    </row>
    <row r="49" spans="3:29" x14ac:dyDescent="0.3">
      <c r="C49" s="124">
        <v>44774</v>
      </c>
      <c r="D49" s="26" t="s">
        <v>64</v>
      </c>
      <c r="E49" s="26" t="s">
        <v>43</v>
      </c>
      <c r="F49" s="115" t="s">
        <v>125</v>
      </c>
      <c r="G49" s="27" t="s">
        <v>28</v>
      </c>
      <c r="H49" s="116" t="s">
        <v>370</v>
      </c>
      <c r="I49" s="116">
        <v>44786.572916666664</v>
      </c>
      <c r="J49" s="116">
        <v>44768</v>
      </c>
      <c r="K49" s="29">
        <v>59894.864999999998</v>
      </c>
      <c r="L49" s="29">
        <v>59514.298999999999</v>
      </c>
      <c r="M49" s="32">
        <v>1095.3499999999999</v>
      </c>
      <c r="N49" s="32">
        <v>1104.05</v>
      </c>
      <c r="O49" s="100">
        <v>10</v>
      </c>
      <c r="P49" s="32">
        <f t="shared" si="9"/>
        <v>1105.3499999999999</v>
      </c>
      <c r="Q49" s="32">
        <v>409.5</v>
      </c>
      <c r="R49" s="32">
        <f t="shared" si="0"/>
        <v>337.54</v>
      </c>
      <c r="S49" s="32">
        <v>111.47</v>
      </c>
      <c r="T49" s="33">
        <f t="shared" si="1"/>
        <v>-226.07000000000002</v>
      </c>
      <c r="U49" s="33">
        <f t="shared" si="2"/>
        <v>-18042347147.98</v>
      </c>
      <c r="V49" s="33"/>
      <c r="W49" s="27" t="s">
        <v>28</v>
      </c>
      <c r="X49" s="36">
        <f t="shared" si="3"/>
        <v>79808674.958999991</v>
      </c>
      <c r="Y49" s="36">
        <f t="shared" ref="Y49:Y62" si="11">L49*P49</f>
        <v>65784130.399649993</v>
      </c>
      <c r="Z49" s="36">
        <f t="shared" si="5"/>
        <v>26938620145.66</v>
      </c>
      <c r="AA49" s="36">
        <f t="shared" si="6"/>
        <v>8896272997.6797295</v>
      </c>
      <c r="AB49" s="36">
        <f t="shared" si="7"/>
        <v>18042347147.98027</v>
      </c>
      <c r="AC49" s="92"/>
    </row>
    <row r="50" spans="3:29" x14ac:dyDescent="0.3">
      <c r="C50" s="124">
        <v>44774</v>
      </c>
      <c r="D50" s="26" t="s">
        <v>64</v>
      </c>
      <c r="E50" s="26" t="s">
        <v>43</v>
      </c>
      <c r="F50" s="115" t="s">
        <v>371</v>
      </c>
      <c r="G50" s="27" t="s">
        <v>28</v>
      </c>
      <c r="H50" s="116" t="s">
        <v>372</v>
      </c>
      <c r="I50" s="116">
        <v>44792.504861111112</v>
      </c>
      <c r="J50" s="116">
        <v>44759</v>
      </c>
      <c r="K50" s="29">
        <v>26891.179</v>
      </c>
      <c r="L50" s="29">
        <v>26835.103999999999</v>
      </c>
      <c r="M50" s="32">
        <v>1096.1500000000001</v>
      </c>
      <c r="N50" s="32">
        <v>1056.3</v>
      </c>
      <c r="O50" s="100">
        <v>10</v>
      </c>
      <c r="P50" s="32">
        <f t="shared" si="9"/>
        <v>1066.3</v>
      </c>
      <c r="Q50" s="32">
        <v>409.5</v>
      </c>
      <c r="R50" s="32">
        <f t="shared" si="0"/>
        <v>337.78399999999999</v>
      </c>
      <c r="S50" s="32">
        <v>111.47</v>
      </c>
      <c r="T50" s="33">
        <f t="shared" si="1"/>
        <v>-226.31399999999999</v>
      </c>
      <c r="U50" s="33">
        <f t="shared" si="2"/>
        <v>-8144107193.4499998</v>
      </c>
      <c r="V50" s="33"/>
      <c r="W50" s="27" t="s">
        <v>28</v>
      </c>
      <c r="X50" s="36">
        <f t="shared" si="3"/>
        <v>35985874.464000002</v>
      </c>
      <c r="Y50" s="36">
        <f t="shared" si="11"/>
        <v>28614271.395199999</v>
      </c>
      <c r="Z50" s="36">
        <f t="shared" si="5"/>
        <v>12155452619.950001</v>
      </c>
      <c r="AA50" s="36">
        <f t="shared" si="6"/>
        <v>4011345426.50208</v>
      </c>
      <c r="AB50" s="36">
        <f t="shared" si="7"/>
        <v>8144107193.4479208</v>
      </c>
      <c r="AC50" s="92"/>
    </row>
    <row r="51" spans="3:29" x14ac:dyDescent="0.3">
      <c r="C51" s="124">
        <v>44774</v>
      </c>
      <c r="D51" s="26" t="s">
        <v>36</v>
      </c>
      <c r="E51" s="26" t="s">
        <v>43</v>
      </c>
      <c r="F51" s="115" t="s">
        <v>373</v>
      </c>
      <c r="G51" s="27" t="s">
        <v>28</v>
      </c>
      <c r="H51" s="116" t="s">
        <v>374</v>
      </c>
      <c r="I51" s="116">
        <v>44792.5</v>
      </c>
      <c r="J51" s="116">
        <v>44776</v>
      </c>
      <c r="K51" s="29">
        <v>55150.02</v>
      </c>
      <c r="L51" s="29">
        <v>54973.561000000002</v>
      </c>
      <c r="M51" s="32">
        <v>985.55</v>
      </c>
      <c r="N51" s="32" t="s">
        <v>27</v>
      </c>
      <c r="O51" s="100">
        <v>10</v>
      </c>
      <c r="P51" s="32">
        <f t="shared" si="9"/>
        <v>995.55</v>
      </c>
      <c r="Q51" s="32">
        <v>403.87</v>
      </c>
      <c r="R51" s="32">
        <f t="shared" si="0"/>
        <v>299.83100000000002</v>
      </c>
      <c r="S51" s="32">
        <v>111.47</v>
      </c>
      <c r="T51" s="33">
        <f t="shared" si="1"/>
        <v>-188.36100000000002</v>
      </c>
      <c r="U51" s="33">
        <f t="shared" si="2"/>
        <v>-13885887272.440001</v>
      </c>
      <c r="V51" s="33"/>
      <c r="W51" s="27" t="s">
        <v>28</v>
      </c>
      <c r="X51" s="36">
        <f t="shared" si="3"/>
        <v>73719545.300999999</v>
      </c>
      <c r="Y51" s="36">
        <f t="shared" si="11"/>
        <v>54728928.653549999</v>
      </c>
      <c r="Z51" s="36">
        <f t="shared" si="5"/>
        <v>22103404987.139999</v>
      </c>
      <c r="AA51" s="36">
        <f t="shared" si="6"/>
        <v>8217517714.7024698</v>
      </c>
      <c r="AB51" s="36">
        <f t="shared" si="7"/>
        <v>13885887272.437531</v>
      </c>
      <c r="AC51" s="92"/>
    </row>
    <row r="52" spans="3:29" x14ac:dyDescent="0.3">
      <c r="C52" s="124">
        <v>44774</v>
      </c>
      <c r="D52" s="26" t="s">
        <v>73</v>
      </c>
      <c r="E52" s="26" t="s">
        <v>43</v>
      </c>
      <c r="F52" s="115" t="s">
        <v>375</v>
      </c>
      <c r="G52" s="27" t="s">
        <v>28</v>
      </c>
      <c r="H52" s="116" t="s">
        <v>376</v>
      </c>
      <c r="I52" s="116">
        <v>44780.399305555555</v>
      </c>
      <c r="J52" s="116">
        <v>44763</v>
      </c>
      <c r="K52" s="29">
        <v>59965.555</v>
      </c>
      <c r="L52" s="29">
        <v>59786.326000000001</v>
      </c>
      <c r="M52" s="32">
        <v>1078.2</v>
      </c>
      <c r="N52" s="32" t="s">
        <v>27</v>
      </c>
      <c r="O52" s="136">
        <v>10</v>
      </c>
      <c r="P52" s="32">
        <f t="shared" si="9"/>
        <v>1088.2</v>
      </c>
      <c r="Q52" s="32">
        <v>409.5</v>
      </c>
      <c r="R52" s="32">
        <f t="shared" si="0"/>
        <v>332.303</v>
      </c>
      <c r="S52" s="32">
        <v>111.47</v>
      </c>
      <c r="T52" s="33">
        <f t="shared" si="1"/>
        <v>-220.833</v>
      </c>
      <c r="U52" s="33">
        <f t="shared" si="2"/>
        <v>-17704946391.34</v>
      </c>
      <c r="V52" s="33"/>
      <c r="W52" s="27" t="s">
        <v>28</v>
      </c>
      <c r="X52" s="36">
        <f t="shared" si="3"/>
        <v>80173463.166000009</v>
      </c>
      <c r="Y52" s="36">
        <f t="shared" si="11"/>
        <v>65059479.953200005</v>
      </c>
      <c r="Z52" s="36">
        <f t="shared" si="5"/>
        <v>26641882330.450001</v>
      </c>
      <c r="AA52" s="36">
        <f t="shared" si="6"/>
        <v>8936935939.1140213</v>
      </c>
      <c r="AB52" s="36">
        <f t="shared" si="7"/>
        <v>17704946391.335979</v>
      </c>
      <c r="AC52" s="92"/>
    </row>
    <row r="53" spans="3:29" x14ac:dyDescent="0.3">
      <c r="C53" s="124">
        <v>44774</v>
      </c>
      <c r="D53" s="26" t="s">
        <v>73</v>
      </c>
      <c r="E53" s="26" t="s">
        <v>43</v>
      </c>
      <c r="F53" s="115" t="s">
        <v>377</v>
      </c>
      <c r="G53" s="27" t="s">
        <v>28</v>
      </c>
      <c r="H53" s="116" t="s">
        <v>378</v>
      </c>
      <c r="I53" s="116">
        <v>44788.413194444445</v>
      </c>
      <c r="J53" s="116">
        <v>44773</v>
      </c>
      <c r="K53" s="29">
        <v>34897.561000000002</v>
      </c>
      <c r="L53" s="29">
        <v>34816.552000000003</v>
      </c>
      <c r="M53" s="32">
        <v>1056.3</v>
      </c>
      <c r="N53" s="32" t="s">
        <v>27</v>
      </c>
      <c r="O53" s="100">
        <v>10</v>
      </c>
      <c r="P53" s="32">
        <f t="shared" si="9"/>
        <v>1066.3</v>
      </c>
      <c r="Q53" s="32">
        <v>409.5</v>
      </c>
      <c r="R53" s="32">
        <f t="shared" si="0"/>
        <v>325.61500000000001</v>
      </c>
      <c r="S53" s="32">
        <v>111.47</v>
      </c>
      <c r="T53" s="33">
        <f t="shared" si="1"/>
        <v>-214.14500000000001</v>
      </c>
      <c r="U53" s="33">
        <f t="shared" si="2"/>
        <v>-9998215098.1000004</v>
      </c>
      <c r="V53" s="33"/>
      <c r="W53" s="27" t="s">
        <v>379</v>
      </c>
      <c r="X53" s="36">
        <f t="shared" si="3"/>
        <v>46688996.232000001</v>
      </c>
      <c r="Y53" s="36">
        <f t="shared" si="11"/>
        <v>37124889.397600003</v>
      </c>
      <c r="Z53" s="36">
        <f t="shared" si="5"/>
        <v>15202637508.08</v>
      </c>
      <c r="AA53" s="36">
        <f t="shared" si="6"/>
        <v>5204422409.98104</v>
      </c>
      <c r="AB53" s="36">
        <f t="shared" si="7"/>
        <v>9998215098.0989609</v>
      </c>
      <c r="AC53" s="92"/>
    </row>
    <row r="54" spans="3:29" ht="14.5" thickBot="1" x14ac:dyDescent="0.35">
      <c r="C54" s="125">
        <v>44774</v>
      </c>
      <c r="D54" s="49" t="s">
        <v>79</v>
      </c>
      <c r="E54" s="49" t="s">
        <v>43</v>
      </c>
      <c r="F54" s="126" t="s">
        <v>380</v>
      </c>
      <c r="G54" s="50" t="s">
        <v>28</v>
      </c>
      <c r="H54" s="127" t="s">
        <v>381</v>
      </c>
      <c r="I54" s="127">
        <v>44776.680555555555</v>
      </c>
      <c r="J54" s="127">
        <v>44761</v>
      </c>
      <c r="K54" s="52">
        <v>37016.807000000001</v>
      </c>
      <c r="L54" s="52">
        <v>36909.788</v>
      </c>
      <c r="M54" s="53">
        <v>1083.7</v>
      </c>
      <c r="N54" s="53" t="s">
        <v>27</v>
      </c>
      <c r="O54" s="104">
        <v>10</v>
      </c>
      <c r="P54" s="53">
        <f t="shared" si="9"/>
        <v>1093.7</v>
      </c>
      <c r="Q54" s="53">
        <v>401.3</v>
      </c>
      <c r="R54" s="53">
        <f t="shared" si="0"/>
        <v>327.29399999999998</v>
      </c>
      <c r="S54" s="53">
        <v>111.47</v>
      </c>
      <c r="T54" s="54">
        <f t="shared" si="1"/>
        <v>-215.82399999999998</v>
      </c>
      <c r="U54" s="54">
        <f t="shared" si="2"/>
        <v>-10682430252.4</v>
      </c>
      <c r="V54" s="54"/>
      <c r="W54" s="50" t="s">
        <v>28</v>
      </c>
      <c r="X54" s="88">
        <f t="shared" si="3"/>
        <v>49496025.708000004</v>
      </c>
      <c r="Y54" s="88">
        <f t="shared" si="11"/>
        <v>40368235.135600001</v>
      </c>
      <c r="Z54" s="88">
        <f t="shared" si="5"/>
        <v>16199752238.07</v>
      </c>
      <c r="AA54" s="88">
        <f t="shared" si="6"/>
        <v>5517321985.6707602</v>
      </c>
      <c r="AB54" s="88">
        <f t="shared" si="7"/>
        <v>10682430252.399239</v>
      </c>
      <c r="AC54" s="137"/>
    </row>
    <row r="55" spans="3:29" x14ac:dyDescent="0.3">
      <c r="C55" s="111">
        <v>44805</v>
      </c>
      <c r="D55" s="16" t="s">
        <v>24</v>
      </c>
      <c r="E55" s="16" t="s">
        <v>23</v>
      </c>
      <c r="F55" s="112" t="s">
        <v>382</v>
      </c>
      <c r="G55" s="17" t="s">
        <v>28</v>
      </c>
      <c r="H55" s="113" t="s">
        <v>383</v>
      </c>
      <c r="I55" s="113">
        <v>44830</v>
      </c>
      <c r="J55" s="113">
        <v>44816</v>
      </c>
      <c r="K55" s="19">
        <v>38014.557000000001</v>
      </c>
      <c r="L55" s="19">
        <v>37999.618000000002</v>
      </c>
      <c r="M55" s="22">
        <v>840.1</v>
      </c>
      <c r="N55" s="22"/>
      <c r="O55" s="105">
        <v>16.12</v>
      </c>
      <c r="P55" s="22">
        <f t="shared" si="9"/>
        <v>856.22</v>
      </c>
      <c r="Q55" s="22">
        <v>417.42</v>
      </c>
      <c r="R55" s="22">
        <f t="shared" si="0"/>
        <v>266.52</v>
      </c>
      <c r="S55" s="22">
        <v>111.47</v>
      </c>
      <c r="T55" s="23">
        <f t="shared" si="1"/>
        <v>-155.04999999999998</v>
      </c>
      <c r="U55" s="23">
        <f t="shared" si="2"/>
        <v>-7900958473.7799997</v>
      </c>
      <c r="V55" s="23"/>
      <c r="W55" s="17" t="s">
        <v>28</v>
      </c>
      <c r="X55" s="90">
        <f t="shared" si="3"/>
        <v>50957487.738000005</v>
      </c>
      <c r="Y55" s="90">
        <f t="shared" si="11"/>
        <v>32536032.923960004</v>
      </c>
      <c r="Z55" s="90">
        <f t="shared" si="5"/>
        <v>13581189631.93</v>
      </c>
      <c r="AA55" s="90">
        <f t="shared" si="6"/>
        <v>5680231158.1548605</v>
      </c>
      <c r="AB55" s="90">
        <f t="shared" si="7"/>
        <v>7900958473.7751398</v>
      </c>
      <c r="AC55" s="138"/>
    </row>
    <row r="56" spans="3:29" x14ac:dyDescent="0.3">
      <c r="C56" s="114">
        <v>44805</v>
      </c>
      <c r="D56" s="26" t="s">
        <v>24</v>
      </c>
      <c r="E56" s="26" t="s">
        <v>23</v>
      </c>
      <c r="F56" s="115" t="s">
        <v>384</v>
      </c>
      <c r="G56" s="27" t="s">
        <v>28</v>
      </c>
      <c r="H56" s="116" t="s">
        <v>385</v>
      </c>
      <c r="I56" s="116">
        <v>44831</v>
      </c>
      <c r="J56" s="116">
        <v>44817</v>
      </c>
      <c r="K56" s="29">
        <v>60354.512000000002</v>
      </c>
      <c r="L56" s="29">
        <v>60059.94</v>
      </c>
      <c r="M56" s="32">
        <v>844.2</v>
      </c>
      <c r="N56" s="32"/>
      <c r="O56" s="101">
        <v>16.12</v>
      </c>
      <c r="P56" s="32">
        <f t="shared" si="9"/>
        <v>860.32</v>
      </c>
      <c r="Q56" s="32">
        <v>417.42</v>
      </c>
      <c r="R56" s="32">
        <f t="shared" si="0"/>
        <v>267.79599999999999</v>
      </c>
      <c r="S56" s="32">
        <v>111.47</v>
      </c>
      <c r="T56" s="33">
        <f t="shared" si="1"/>
        <v>-156.32599999999999</v>
      </c>
      <c r="U56" s="33">
        <f t="shared" si="2"/>
        <v>-12590555371.969999</v>
      </c>
      <c r="V56" s="33"/>
      <c r="W56" s="27" t="s">
        <v>28</v>
      </c>
      <c r="X56" s="36">
        <f t="shared" si="3"/>
        <v>80540379.540000007</v>
      </c>
      <c r="Y56" s="36">
        <f t="shared" si="11"/>
        <v>51670767.580800004</v>
      </c>
      <c r="Z56" s="36">
        <f t="shared" si="5"/>
        <v>21568391479.290001</v>
      </c>
      <c r="AA56" s="36">
        <f t="shared" si="6"/>
        <v>8977836107.323801</v>
      </c>
      <c r="AB56" s="36">
        <f t="shared" si="7"/>
        <v>12590555371.9662</v>
      </c>
      <c r="AC56" s="128"/>
    </row>
    <row r="57" spans="3:29" x14ac:dyDescent="0.3">
      <c r="C57" s="114">
        <v>44805</v>
      </c>
      <c r="D57" s="26" t="s">
        <v>64</v>
      </c>
      <c r="E57" s="26" t="s">
        <v>23</v>
      </c>
      <c r="F57" s="115" t="s">
        <v>386</v>
      </c>
      <c r="G57" s="27" t="s">
        <v>28</v>
      </c>
      <c r="H57" s="116" t="s">
        <v>387</v>
      </c>
      <c r="I57" s="116">
        <v>44834</v>
      </c>
      <c r="J57" s="116">
        <v>44804</v>
      </c>
      <c r="K57" s="29">
        <v>59899.752</v>
      </c>
      <c r="L57" s="29">
        <v>59773.831000000006</v>
      </c>
      <c r="M57" s="32">
        <v>877.9</v>
      </c>
      <c r="N57" s="32"/>
      <c r="O57" s="101">
        <v>28.015000000000001</v>
      </c>
      <c r="P57" s="32">
        <f t="shared" si="9"/>
        <v>905.91499999999996</v>
      </c>
      <c r="Q57" s="32">
        <v>433.27</v>
      </c>
      <c r="R57" s="32">
        <f t="shared" si="0"/>
        <v>292.69600000000003</v>
      </c>
      <c r="S57" s="32">
        <v>111.47</v>
      </c>
      <c r="T57" s="33">
        <f t="shared" si="1"/>
        <v>-181.22600000000003</v>
      </c>
      <c r="U57" s="33">
        <f t="shared" si="2"/>
        <v>-14526479450.02</v>
      </c>
      <c r="V57" s="33"/>
      <c r="W57" s="27"/>
      <c r="X57" s="36">
        <f t="shared" si="3"/>
        <v>80156707.371000007</v>
      </c>
      <c r="Y57" s="36">
        <f t="shared" si="11"/>
        <v>54150010.110365003</v>
      </c>
      <c r="Z57" s="36">
        <f t="shared" si="5"/>
        <v>23461547620.66</v>
      </c>
      <c r="AA57" s="36">
        <f t="shared" si="6"/>
        <v>8935068170.6453705</v>
      </c>
      <c r="AB57" s="36">
        <f t="shared" si="7"/>
        <v>14526479450.014629</v>
      </c>
      <c r="AC57" s="128"/>
    </row>
    <row r="58" spans="3:29" x14ac:dyDescent="0.3">
      <c r="C58" s="114">
        <v>44805</v>
      </c>
      <c r="D58" s="26" t="s">
        <v>33</v>
      </c>
      <c r="E58" s="26" t="s">
        <v>23</v>
      </c>
      <c r="F58" s="115" t="s">
        <v>388</v>
      </c>
      <c r="G58" s="27" t="s">
        <v>28</v>
      </c>
      <c r="H58" s="116" t="s">
        <v>389</v>
      </c>
      <c r="I58" s="116">
        <v>44827</v>
      </c>
      <c r="J58" s="116">
        <v>44801</v>
      </c>
      <c r="K58" s="29">
        <v>89879.16</v>
      </c>
      <c r="L58" s="29">
        <v>89490.634000000005</v>
      </c>
      <c r="M58" s="32">
        <v>900.05</v>
      </c>
      <c r="N58" s="32"/>
      <c r="O58" s="101">
        <v>22.25</v>
      </c>
      <c r="P58" s="32">
        <f t="shared" si="9"/>
        <v>922.3</v>
      </c>
      <c r="Q58" s="32">
        <v>417.42</v>
      </c>
      <c r="R58" s="32">
        <f t="shared" si="0"/>
        <v>287.089</v>
      </c>
      <c r="S58" s="32">
        <v>111.47</v>
      </c>
      <c r="T58" s="33">
        <f t="shared" si="1"/>
        <v>-175.619</v>
      </c>
      <c r="U58" s="33">
        <f t="shared" si="2"/>
        <v>-21075498829.93</v>
      </c>
      <c r="V58" s="33"/>
      <c r="W58" s="27" t="s">
        <v>28</v>
      </c>
      <c r="X58" s="36">
        <f t="shared" si="3"/>
        <v>120006940.19400001</v>
      </c>
      <c r="Y58" s="36">
        <f t="shared" si="11"/>
        <v>82537211.738199994</v>
      </c>
      <c r="Z58" s="36">
        <f t="shared" si="5"/>
        <v>34452672453.360001</v>
      </c>
      <c r="AA58" s="36">
        <f t="shared" si="6"/>
        <v>13377173623.42518</v>
      </c>
      <c r="AB58" s="36">
        <f t="shared" si="7"/>
        <v>21075498829.934822</v>
      </c>
      <c r="AC58" s="128"/>
    </row>
    <row r="59" spans="3:29" x14ac:dyDescent="0.3">
      <c r="C59" s="114">
        <v>44805</v>
      </c>
      <c r="D59" s="26" t="s">
        <v>33</v>
      </c>
      <c r="E59" s="26" t="s">
        <v>23</v>
      </c>
      <c r="F59" s="115" t="s">
        <v>390</v>
      </c>
      <c r="G59" s="27" t="s">
        <v>28</v>
      </c>
      <c r="H59" s="116" t="s">
        <v>391</v>
      </c>
      <c r="I59" s="116">
        <v>44831</v>
      </c>
      <c r="J59" s="116">
        <v>44814</v>
      </c>
      <c r="K59" s="29">
        <v>37693.120999999999</v>
      </c>
      <c r="L59" s="29">
        <v>37525.811000000002</v>
      </c>
      <c r="M59" s="32">
        <v>840.1</v>
      </c>
      <c r="N59" s="32" t="s">
        <v>27</v>
      </c>
      <c r="O59" s="101">
        <v>22.25</v>
      </c>
      <c r="P59" s="32">
        <f t="shared" si="9"/>
        <v>862.35</v>
      </c>
      <c r="Q59" s="32">
        <v>432.78</v>
      </c>
      <c r="R59" s="32">
        <f t="shared" si="0"/>
        <v>278.30599999999998</v>
      </c>
      <c r="S59" s="32">
        <v>111.47</v>
      </c>
      <c r="T59" s="33">
        <f t="shared" si="1"/>
        <v>-166.83599999999998</v>
      </c>
      <c r="U59" s="33">
        <f t="shared" si="2"/>
        <v>-8395539969.5600004</v>
      </c>
      <c r="V59" s="33"/>
      <c r="W59" s="27" t="s">
        <v>28</v>
      </c>
      <c r="X59" s="36">
        <f t="shared" si="3"/>
        <v>50322112.550999999</v>
      </c>
      <c r="Y59" s="36">
        <f t="shared" si="11"/>
        <v>32360383.115850002</v>
      </c>
      <c r="Z59" s="36">
        <f t="shared" si="5"/>
        <v>14004945855.620001</v>
      </c>
      <c r="AA59" s="36">
        <f t="shared" si="6"/>
        <v>5609405886.0599699</v>
      </c>
      <c r="AB59" s="36">
        <f t="shared" si="7"/>
        <v>8395539969.5600309</v>
      </c>
      <c r="AC59" s="128"/>
    </row>
    <row r="60" spans="3:29" x14ac:dyDescent="0.3">
      <c r="C60" s="114">
        <v>44805</v>
      </c>
      <c r="D60" s="26" t="s">
        <v>33</v>
      </c>
      <c r="E60" s="26" t="s">
        <v>23</v>
      </c>
      <c r="F60" s="115" t="s">
        <v>392</v>
      </c>
      <c r="G60" s="27" t="s">
        <v>28</v>
      </c>
      <c r="H60" s="116" t="s">
        <v>393</v>
      </c>
      <c r="I60" s="116">
        <v>44836</v>
      </c>
      <c r="J60" s="116">
        <v>44820</v>
      </c>
      <c r="K60" s="29">
        <v>37683.027999999998</v>
      </c>
      <c r="L60" s="29">
        <v>37490.733</v>
      </c>
      <c r="M60" s="32">
        <v>837.05</v>
      </c>
      <c r="N60" s="32" t="s">
        <v>27</v>
      </c>
      <c r="O60" s="101">
        <v>22.25</v>
      </c>
      <c r="P60" s="32">
        <f t="shared" si="9"/>
        <v>859.3</v>
      </c>
      <c r="Q60" s="32">
        <v>432.78</v>
      </c>
      <c r="R60" s="32">
        <f t="shared" si="0"/>
        <v>277.32100000000003</v>
      </c>
      <c r="S60" s="32">
        <v>111.47</v>
      </c>
      <c r="T60" s="33">
        <f t="shared" si="1"/>
        <v>-165.85100000000003</v>
      </c>
      <c r="U60" s="33">
        <f t="shared" si="2"/>
        <v>-8338171124.3299999</v>
      </c>
      <c r="V60" s="33"/>
      <c r="W60" s="27" t="s">
        <v>28</v>
      </c>
      <c r="X60" s="36">
        <f t="shared" si="3"/>
        <v>50275072.953000002</v>
      </c>
      <c r="Y60" s="36">
        <f t="shared" si="11"/>
        <v>32215786.866899997</v>
      </c>
      <c r="Z60" s="36">
        <f t="shared" si="5"/>
        <v>13942333506.4</v>
      </c>
      <c r="AA60" s="36">
        <f t="shared" si="6"/>
        <v>5604162382.0709105</v>
      </c>
      <c r="AB60" s="36">
        <f t="shared" si="7"/>
        <v>8338171124.3290892</v>
      </c>
      <c r="AC60" s="128"/>
    </row>
    <row r="61" spans="3:29" x14ac:dyDescent="0.3">
      <c r="C61" s="114">
        <v>44805</v>
      </c>
      <c r="D61" s="26" t="s">
        <v>33</v>
      </c>
      <c r="E61" s="26" t="s">
        <v>23</v>
      </c>
      <c r="F61" s="115" t="s">
        <v>394</v>
      </c>
      <c r="G61" s="27" t="s">
        <v>28</v>
      </c>
      <c r="H61" s="116" t="s">
        <v>395</v>
      </c>
      <c r="I61" s="116">
        <v>44836</v>
      </c>
      <c r="J61" s="116">
        <v>44821</v>
      </c>
      <c r="K61" s="29">
        <v>37892.292999999998</v>
      </c>
      <c r="L61" s="29">
        <v>37746.580999999998</v>
      </c>
      <c r="M61" s="32">
        <v>835.5</v>
      </c>
      <c r="N61" s="32"/>
      <c r="O61" s="101">
        <v>16.12</v>
      </c>
      <c r="P61" s="32">
        <f t="shared" si="9"/>
        <v>851.62</v>
      </c>
      <c r="Q61" s="32">
        <v>417.42</v>
      </c>
      <c r="R61" s="32">
        <f t="shared" si="0"/>
        <v>265.08800000000002</v>
      </c>
      <c r="S61" s="32">
        <v>111.47</v>
      </c>
      <c r="T61" s="33">
        <f t="shared" si="1"/>
        <v>-153.61800000000002</v>
      </c>
      <c r="U61" s="33">
        <f t="shared" si="2"/>
        <v>-7775861289.5600004</v>
      </c>
      <c r="V61" s="33"/>
      <c r="W61" s="27" t="s">
        <v>28</v>
      </c>
      <c r="X61" s="36">
        <f t="shared" si="3"/>
        <v>50618165.120999999</v>
      </c>
      <c r="Y61" s="36">
        <f t="shared" si="11"/>
        <v>32145743.311219998</v>
      </c>
      <c r="Z61" s="36">
        <f t="shared" si="5"/>
        <v>13418268155.6</v>
      </c>
      <c r="AA61" s="36">
        <f t="shared" si="6"/>
        <v>5642406866.0378695</v>
      </c>
      <c r="AB61" s="36">
        <f t="shared" si="7"/>
        <v>7775861289.5621309</v>
      </c>
      <c r="AC61" s="128"/>
    </row>
    <row r="62" spans="3:29" x14ac:dyDescent="0.3">
      <c r="C62" s="114">
        <v>44805</v>
      </c>
      <c r="D62" s="26" t="s">
        <v>36</v>
      </c>
      <c r="E62" s="26" t="s">
        <v>23</v>
      </c>
      <c r="F62" s="115" t="s">
        <v>396</v>
      </c>
      <c r="G62" s="27" t="s">
        <v>28</v>
      </c>
      <c r="H62" s="116" t="s">
        <v>397</v>
      </c>
      <c r="I62" s="116">
        <v>44821</v>
      </c>
      <c r="J62" s="116">
        <v>44794</v>
      </c>
      <c r="K62" s="29">
        <v>59879.726000000002</v>
      </c>
      <c r="L62" s="29">
        <v>59616.645000000004</v>
      </c>
      <c r="M62" s="32">
        <v>954.75</v>
      </c>
      <c r="N62" s="32"/>
      <c r="O62" s="101">
        <v>22.25</v>
      </c>
      <c r="P62" s="32">
        <f t="shared" si="9"/>
        <v>977</v>
      </c>
      <c r="Q62" s="32">
        <v>432.78</v>
      </c>
      <c r="R62" s="32">
        <f t="shared" si="0"/>
        <v>315.30700000000002</v>
      </c>
      <c r="S62" s="32">
        <v>111.47</v>
      </c>
      <c r="T62" s="33">
        <f t="shared" si="1"/>
        <v>-203.83700000000002</v>
      </c>
      <c r="U62" s="33">
        <f t="shared" si="2"/>
        <v>-16295936687.67</v>
      </c>
      <c r="V62" s="33"/>
      <c r="W62" s="27" t="s">
        <v>28</v>
      </c>
      <c r="X62" s="36">
        <f t="shared" si="3"/>
        <v>79945920.945000008</v>
      </c>
      <c r="Y62" s="36">
        <f t="shared" si="11"/>
        <v>58245462.165000007</v>
      </c>
      <c r="Z62" s="36">
        <f t="shared" si="5"/>
        <v>25207508495.41</v>
      </c>
      <c r="AA62" s="36">
        <f t="shared" si="6"/>
        <v>8911571807.739151</v>
      </c>
      <c r="AB62" s="36">
        <f t="shared" si="7"/>
        <v>16295936687.670849</v>
      </c>
      <c r="AC62" s="128"/>
    </row>
    <row r="63" spans="3:29" x14ac:dyDescent="0.3">
      <c r="C63" s="114">
        <v>44805</v>
      </c>
      <c r="D63" s="26" t="s">
        <v>36</v>
      </c>
      <c r="E63" s="26" t="s">
        <v>23</v>
      </c>
      <c r="F63" s="115" t="s">
        <v>398</v>
      </c>
      <c r="G63" s="27" t="s">
        <v>28</v>
      </c>
      <c r="H63" s="116" t="s">
        <v>399</v>
      </c>
      <c r="I63" s="116">
        <v>44825</v>
      </c>
      <c r="J63" s="116">
        <v>44810</v>
      </c>
      <c r="K63" s="29">
        <v>30015.126</v>
      </c>
      <c r="L63" s="29">
        <v>30036.804</v>
      </c>
      <c r="M63" s="32">
        <v>838.05</v>
      </c>
      <c r="N63" s="32"/>
      <c r="O63" s="101">
        <v>28.015000000000001</v>
      </c>
      <c r="P63" s="32">
        <f t="shared" si="9"/>
        <v>866.06499999999994</v>
      </c>
      <c r="Q63" s="32">
        <v>432.78</v>
      </c>
      <c r="R63" s="32">
        <f t="shared" si="0"/>
        <v>279.505</v>
      </c>
      <c r="S63" s="32">
        <v>111.47</v>
      </c>
      <c r="T63" s="33">
        <f t="shared" si="1"/>
        <v>-168.035</v>
      </c>
      <c r="U63" s="33">
        <f t="shared" si="2"/>
        <v>-6768341276.9499998</v>
      </c>
      <c r="V63" s="33"/>
      <c r="W63" s="27" t="s">
        <v>28</v>
      </c>
      <c r="X63" s="36">
        <f t="shared" si="3"/>
        <v>40279354.163999997</v>
      </c>
      <c r="Y63" s="36">
        <f>K63*P63</f>
        <v>25995050.099189997</v>
      </c>
      <c r="Z63" s="36">
        <f t="shared" si="5"/>
        <v>11258280885.610001</v>
      </c>
      <c r="AA63" s="36">
        <f t="shared" si="6"/>
        <v>4489939608.6610794</v>
      </c>
      <c r="AB63" s="36">
        <f t="shared" si="7"/>
        <v>6768341276.9489212</v>
      </c>
      <c r="AC63" s="128"/>
    </row>
    <row r="64" spans="3:29" x14ac:dyDescent="0.3">
      <c r="C64" s="114">
        <v>44805</v>
      </c>
      <c r="D64" s="26" t="s">
        <v>36</v>
      </c>
      <c r="E64" s="26" t="s">
        <v>23</v>
      </c>
      <c r="F64" s="115" t="s">
        <v>400</v>
      </c>
      <c r="G64" s="27" t="s">
        <v>28</v>
      </c>
      <c r="H64" s="116" t="s">
        <v>401</v>
      </c>
      <c r="I64" s="116">
        <v>44827</v>
      </c>
      <c r="J64" s="116">
        <v>44790</v>
      </c>
      <c r="K64" s="29">
        <v>35729.421999999999</v>
      </c>
      <c r="L64" s="29">
        <v>35721.957000000002</v>
      </c>
      <c r="M64" s="32">
        <v>951.95</v>
      </c>
      <c r="N64" s="32"/>
      <c r="O64" s="101">
        <v>22.25</v>
      </c>
      <c r="P64" s="32">
        <f t="shared" si="9"/>
        <v>974.2</v>
      </c>
      <c r="Q64" s="32">
        <v>432.78</v>
      </c>
      <c r="R64" s="32">
        <f t="shared" si="0"/>
        <v>314.40300000000002</v>
      </c>
      <c r="S64" s="32">
        <v>111.47</v>
      </c>
      <c r="T64" s="33">
        <f t="shared" si="1"/>
        <v>-202.93300000000002</v>
      </c>
      <c r="U64" s="33">
        <f t="shared" si="2"/>
        <v>-9721128789.7399998</v>
      </c>
      <c r="V64" s="33"/>
      <c r="W64" s="27"/>
      <c r="X64" s="36">
        <f t="shared" si="3"/>
        <v>47903144.337000005</v>
      </c>
      <c r="Y64" s="36">
        <f>L64*P64</f>
        <v>34800330.509400003</v>
      </c>
      <c r="Z64" s="36">
        <f t="shared" si="5"/>
        <v>15060892288.99</v>
      </c>
      <c r="AA64" s="36">
        <f t="shared" si="6"/>
        <v>5339763499.2453909</v>
      </c>
      <c r="AB64" s="36">
        <f t="shared" si="7"/>
        <v>9721128789.7446098</v>
      </c>
      <c r="AC64" s="128"/>
    </row>
    <row r="65" spans="3:29" x14ac:dyDescent="0.3">
      <c r="C65" s="114">
        <v>44805</v>
      </c>
      <c r="D65" s="26" t="s">
        <v>36</v>
      </c>
      <c r="E65" s="26" t="s">
        <v>23</v>
      </c>
      <c r="F65" s="115" t="s">
        <v>402</v>
      </c>
      <c r="G65" s="27" t="s">
        <v>28</v>
      </c>
      <c r="H65" s="116" t="s">
        <v>403</v>
      </c>
      <c r="I65" s="116">
        <v>44841</v>
      </c>
      <c r="J65" s="116">
        <v>44825</v>
      </c>
      <c r="K65" s="29">
        <v>30679.940999999999</v>
      </c>
      <c r="L65" s="29">
        <v>30639.670999999998</v>
      </c>
      <c r="M65" s="32">
        <v>831.2</v>
      </c>
      <c r="N65" s="32"/>
      <c r="O65" s="101">
        <v>28.015000000000001</v>
      </c>
      <c r="P65" s="32">
        <f t="shared" si="9"/>
        <v>859.21500000000003</v>
      </c>
      <c r="Q65" s="32">
        <v>432.78</v>
      </c>
      <c r="R65" s="32">
        <f t="shared" si="0"/>
        <v>277.29399999999998</v>
      </c>
      <c r="S65" s="32">
        <v>111.47</v>
      </c>
      <c r="T65" s="33">
        <f t="shared" si="1"/>
        <v>-165.82399999999998</v>
      </c>
      <c r="U65" s="33">
        <f t="shared" si="2"/>
        <v>-6813343150.04</v>
      </c>
      <c r="V65" s="33"/>
      <c r="W65" s="27" t="s">
        <v>28</v>
      </c>
      <c r="X65" s="36">
        <f t="shared" si="3"/>
        <v>41087798.810999997</v>
      </c>
      <c r="Y65" s="36">
        <f>L65*P65</f>
        <v>26326064.918265</v>
      </c>
      <c r="Z65" s="36">
        <f t="shared" si="5"/>
        <v>11393400083.5</v>
      </c>
      <c r="AA65" s="36">
        <f t="shared" si="6"/>
        <v>4580056933.4621696</v>
      </c>
      <c r="AB65" s="36">
        <f t="shared" si="7"/>
        <v>6813343150.0378304</v>
      </c>
      <c r="AC65" s="128"/>
    </row>
    <row r="66" spans="3:29" x14ac:dyDescent="0.3">
      <c r="C66" s="114">
        <v>44805</v>
      </c>
      <c r="D66" s="26" t="s">
        <v>126</v>
      </c>
      <c r="E66" s="26" t="s">
        <v>43</v>
      </c>
      <c r="F66" s="115" t="s">
        <v>404</v>
      </c>
      <c r="G66" s="27" t="s">
        <v>28</v>
      </c>
      <c r="H66" s="116" t="s">
        <v>405</v>
      </c>
      <c r="I66" s="116">
        <v>44809</v>
      </c>
      <c r="J66" s="116">
        <v>44780</v>
      </c>
      <c r="K66" s="29">
        <v>59897.277000000002</v>
      </c>
      <c r="L66" s="29">
        <v>59605.421999999999</v>
      </c>
      <c r="M66" s="32">
        <v>949.75</v>
      </c>
      <c r="N66" s="32" t="s">
        <v>27</v>
      </c>
      <c r="O66" s="136">
        <v>10</v>
      </c>
      <c r="P66" s="32">
        <f t="shared" si="9"/>
        <v>959.75</v>
      </c>
      <c r="Q66" s="32">
        <v>418.18</v>
      </c>
      <c r="R66" s="32">
        <f t="shared" si="0"/>
        <v>299.29000000000002</v>
      </c>
      <c r="S66" s="32">
        <v>111.47</v>
      </c>
      <c r="T66" s="33">
        <f t="shared" si="1"/>
        <v>-187.82000000000002</v>
      </c>
      <c r="U66" s="33">
        <f t="shared" si="2"/>
        <v>-15012616172.809999</v>
      </c>
      <c r="V66" s="33"/>
      <c r="W66" s="27" t="s">
        <v>28</v>
      </c>
      <c r="X66" s="36">
        <f t="shared" si="3"/>
        <v>79930870.901999995</v>
      </c>
      <c r="Y66" s="36">
        <f>L66*P66</f>
        <v>57206303.7645</v>
      </c>
      <c r="Z66" s="36">
        <f t="shared" si="5"/>
        <v>23922510352.259998</v>
      </c>
      <c r="AA66" s="36">
        <f t="shared" si="6"/>
        <v>8909894179.44594</v>
      </c>
      <c r="AB66" s="36">
        <f t="shared" si="7"/>
        <v>15012616172.814058</v>
      </c>
      <c r="AC66" s="128"/>
    </row>
    <row r="67" spans="3:29" x14ac:dyDescent="0.3">
      <c r="C67" s="114">
        <v>44805</v>
      </c>
      <c r="D67" s="26" t="s">
        <v>126</v>
      </c>
      <c r="E67" s="26" t="s">
        <v>43</v>
      </c>
      <c r="F67" s="115" t="s">
        <v>406</v>
      </c>
      <c r="G67" s="27" t="s">
        <v>28</v>
      </c>
      <c r="H67" s="116" t="s">
        <v>407</v>
      </c>
      <c r="I67" s="116">
        <v>44818</v>
      </c>
      <c r="J67" s="116">
        <v>44801</v>
      </c>
      <c r="K67" s="29">
        <v>37491.923999999999</v>
      </c>
      <c r="L67" s="29">
        <v>37562.177000000003</v>
      </c>
      <c r="M67" s="32">
        <v>900.05</v>
      </c>
      <c r="N67" s="32" t="s">
        <v>27</v>
      </c>
      <c r="O67" s="100">
        <v>10</v>
      </c>
      <c r="P67" s="32">
        <f t="shared" si="9"/>
        <v>910.05</v>
      </c>
      <c r="Q67" s="32">
        <v>417.42</v>
      </c>
      <c r="R67" s="32">
        <f t="shared" si="0"/>
        <v>283.27600000000001</v>
      </c>
      <c r="S67" s="32">
        <v>111.47</v>
      </c>
      <c r="T67" s="33">
        <f t="shared" si="1"/>
        <v>-171.80600000000001</v>
      </c>
      <c r="U67" s="33">
        <f t="shared" si="2"/>
        <v>-8654019298.8099995</v>
      </c>
      <c r="V67" s="33"/>
      <c r="W67" s="27" t="s">
        <v>28</v>
      </c>
      <c r="X67" s="36">
        <f t="shared" si="3"/>
        <v>50370879.357000001</v>
      </c>
      <c r="Y67" s="36">
        <f>K67*P67</f>
        <v>34119525.4362</v>
      </c>
      <c r="Z67" s="36">
        <f t="shared" si="5"/>
        <v>14268861220.73</v>
      </c>
      <c r="AA67" s="36">
        <f t="shared" si="6"/>
        <v>5614841921.9247904</v>
      </c>
      <c r="AB67" s="36">
        <f t="shared" si="7"/>
        <v>8654019298.8052101</v>
      </c>
      <c r="AC67" s="128"/>
    </row>
    <row r="68" spans="3:29" x14ac:dyDescent="0.3">
      <c r="C68" s="114">
        <v>44805</v>
      </c>
      <c r="D68" s="26" t="s">
        <v>126</v>
      </c>
      <c r="E68" s="26" t="s">
        <v>43</v>
      </c>
      <c r="F68" s="115" t="s">
        <v>408</v>
      </c>
      <c r="G68" s="27" t="s">
        <v>28</v>
      </c>
      <c r="H68" s="116" t="s">
        <v>397</v>
      </c>
      <c r="I68" s="116">
        <v>44819</v>
      </c>
      <c r="J68" s="116">
        <v>44804</v>
      </c>
      <c r="K68" s="29">
        <v>38204.548999999999</v>
      </c>
      <c r="L68" s="29">
        <v>38071.15</v>
      </c>
      <c r="M68" s="32">
        <v>877.9</v>
      </c>
      <c r="N68" s="32" t="s">
        <v>27</v>
      </c>
      <c r="O68" s="100">
        <v>10</v>
      </c>
      <c r="P68" s="32">
        <f t="shared" si="9"/>
        <v>887.9</v>
      </c>
      <c r="Q68" s="32">
        <v>417.42</v>
      </c>
      <c r="R68" s="32">
        <f t="shared" si="0"/>
        <v>276.38099999999997</v>
      </c>
      <c r="S68" s="32">
        <v>111.47</v>
      </c>
      <c r="T68" s="33">
        <f t="shared" si="1"/>
        <v>-164.91099999999997</v>
      </c>
      <c r="U68" s="33">
        <f t="shared" si="2"/>
        <v>-8419269251.0699997</v>
      </c>
      <c r="V68" s="33"/>
      <c r="W68" s="27" t="s">
        <v>28</v>
      </c>
      <c r="X68" s="36">
        <f t="shared" si="3"/>
        <v>51053412.149999999</v>
      </c>
      <c r="Y68" s="36">
        <f>L68*P68</f>
        <v>33803374.085000001</v>
      </c>
      <c r="Z68" s="36">
        <f t="shared" si="5"/>
        <v>14110193103.43</v>
      </c>
      <c r="AA68" s="36">
        <f t="shared" si="6"/>
        <v>5690923852.3604994</v>
      </c>
      <c r="AB68" s="36">
        <f t="shared" si="7"/>
        <v>8419269251.0695009</v>
      </c>
      <c r="AC68" s="128"/>
    </row>
    <row r="69" spans="3:29" x14ac:dyDescent="0.3">
      <c r="C69" s="114">
        <v>44805</v>
      </c>
      <c r="D69" s="26" t="s">
        <v>44</v>
      </c>
      <c r="E69" s="26" t="s">
        <v>43</v>
      </c>
      <c r="F69" s="115" t="s">
        <v>234</v>
      </c>
      <c r="G69" s="27" t="s">
        <v>28</v>
      </c>
      <c r="H69" s="116" t="s">
        <v>409</v>
      </c>
      <c r="I69" s="116">
        <v>44808</v>
      </c>
      <c r="J69" s="116">
        <v>44793</v>
      </c>
      <c r="K69" s="29">
        <v>37716.076000000001</v>
      </c>
      <c r="L69" s="29">
        <v>37571.796999999999</v>
      </c>
      <c r="M69" s="32">
        <v>954.75</v>
      </c>
      <c r="N69" s="32" t="s">
        <v>27</v>
      </c>
      <c r="O69" s="100">
        <v>10</v>
      </c>
      <c r="P69" s="32">
        <f t="shared" si="9"/>
        <v>964.75</v>
      </c>
      <c r="Q69" s="32">
        <v>418.18</v>
      </c>
      <c r="R69" s="32">
        <f t="shared" ref="R69:R132" si="12">ROUND((M69+O69)*Q69/1341,3)</f>
        <v>300.84899999999999</v>
      </c>
      <c r="S69" s="32">
        <v>111.47</v>
      </c>
      <c r="T69" s="33">
        <f t="shared" ref="T69:T132" si="13">S69-R69</f>
        <v>-189.37899999999999</v>
      </c>
      <c r="U69" s="33">
        <f t="shared" ref="U69:U132" si="14">IFERROR(ROUND((S69-R69)*L69*1341,2),0)</f>
        <v>-9541629830.3899994</v>
      </c>
      <c r="V69" s="33"/>
      <c r="W69" s="27" t="s">
        <v>28</v>
      </c>
      <c r="X69" s="36">
        <f t="shared" ref="X69:X132" si="15">L69*1341</f>
        <v>50383779.776999995</v>
      </c>
      <c r="Y69" s="36">
        <f>L69*P69</f>
        <v>36247391.155749999</v>
      </c>
      <c r="Z69" s="36">
        <f t="shared" ref="Z69:Z132" si="16">IFERROR(ROUND((R69)*L69*1341,2),0)</f>
        <v>15157909762.129999</v>
      </c>
      <c r="AA69" s="36">
        <f t="shared" ref="AA69:AA132" si="17">X69*S69</f>
        <v>5616279931.7421894</v>
      </c>
      <c r="AB69" s="36">
        <f t="shared" ref="AB69:AB132" si="18">Z69-AA69</f>
        <v>9541629830.3878098</v>
      </c>
      <c r="AC69" s="128"/>
    </row>
    <row r="70" spans="3:29" x14ac:dyDescent="0.3">
      <c r="C70" s="114">
        <v>44805</v>
      </c>
      <c r="D70" s="26" t="s">
        <v>44</v>
      </c>
      <c r="E70" s="26" t="s">
        <v>43</v>
      </c>
      <c r="F70" s="115" t="s">
        <v>410</v>
      </c>
      <c r="G70" s="27" t="s">
        <v>28</v>
      </c>
      <c r="H70" s="116" t="s">
        <v>411</v>
      </c>
      <c r="I70" s="116">
        <v>44829</v>
      </c>
      <c r="J70" s="116">
        <v>44814</v>
      </c>
      <c r="K70" s="29">
        <v>59895.654999999999</v>
      </c>
      <c r="L70" s="29">
        <v>59813.39</v>
      </c>
      <c r="M70" s="32">
        <v>840.1</v>
      </c>
      <c r="N70" s="32" t="s">
        <v>27</v>
      </c>
      <c r="O70" s="100">
        <v>10</v>
      </c>
      <c r="P70" s="32">
        <f t="shared" si="9"/>
        <v>850.1</v>
      </c>
      <c r="Q70" s="32">
        <v>418.18</v>
      </c>
      <c r="R70" s="32">
        <f t="shared" si="12"/>
        <v>265.09699999999998</v>
      </c>
      <c r="S70" s="32">
        <v>111.47</v>
      </c>
      <c r="T70" s="33">
        <f t="shared" si="13"/>
        <v>-153.62699999999998</v>
      </c>
      <c r="U70" s="33">
        <f t="shared" si="14"/>
        <v>-12322384183.48</v>
      </c>
      <c r="V70" s="33"/>
      <c r="W70" s="27" t="s">
        <v>28</v>
      </c>
      <c r="X70" s="36">
        <f t="shared" si="15"/>
        <v>80209755.989999995</v>
      </c>
      <c r="Y70" s="36">
        <f>L70*P70</f>
        <v>50847362.839000002</v>
      </c>
      <c r="Z70" s="36">
        <f t="shared" si="16"/>
        <v>21263365683.68</v>
      </c>
      <c r="AA70" s="36">
        <f t="shared" si="17"/>
        <v>8940981500.2052994</v>
      </c>
      <c r="AB70" s="36">
        <f t="shared" si="18"/>
        <v>12322384183.474701</v>
      </c>
      <c r="AC70" s="128"/>
    </row>
    <row r="71" spans="3:29" x14ac:dyDescent="0.3">
      <c r="C71" s="114">
        <v>44805</v>
      </c>
      <c r="D71" s="26" t="s">
        <v>86</v>
      </c>
      <c r="E71" s="26" t="s">
        <v>43</v>
      </c>
      <c r="F71" s="115" t="s">
        <v>412</v>
      </c>
      <c r="G71" s="27" t="s">
        <v>28</v>
      </c>
      <c r="H71" s="116" t="s">
        <v>413</v>
      </c>
      <c r="I71" s="116">
        <v>44809</v>
      </c>
      <c r="J71" s="116">
        <v>44794</v>
      </c>
      <c r="K71" s="29">
        <v>38999.553999999996</v>
      </c>
      <c r="L71" s="29">
        <v>38874.311000000002</v>
      </c>
      <c r="M71" s="32">
        <v>954.75</v>
      </c>
      <c r="N71" s="32" t="s">
        <v>27</v>
      </c>
      <c r="O71" s="100">
        <v>10</v>
      </c>
      <c r="P71" s="32">
        <f t="shared" si="9"/>
        <v>964.75</v>
      </c>
      <c r="Q71" s="32">
        <v>432.78</v>
      </c>
      <c r="R71" s="32">
        <f t="shared" si="12"/>
        <v>311.35300000000001</v>
      </c>
      <c r="S71" s="32">
        <v>111.47</v>
      </c>
      <c r="T71" s="33">
        <f t="shared" si="13"/>
        <v>-199.88300000000001</v>
      </c>
      <c r="U71" s="33">
        <f t="shared" si="14"/>
        <v>-10419990947.43</v>
      </c>
      <c r="V71" s="33"/>
      <c r="W71" s="27" t="s">
        <v>28</v>
      </c>
      <c r="X71" s="36">
        <f t="shared" si="15"/>
        <v>52130451.050999999</v>
      </c>
      <c r="Y71" s="36">
        <f>L71*P71</f>
        <v>37503991.537250005</v>
      </c>
      <c r="Z71" s="36">
        <f t="shared" si="16"/>
        <v>16230972326.08</v>
      </c>
      <c r="AA71" s="36">
        <f t="shared" si="17"/>
        <v>5810981378.6549702</v>
      </c>
      <c r="AB71" s="36">
        <f t="shared" si="18"/>
        <v>10419990947.42503</v>
      </c>
      <c r="AC71" s="128"/>
    </row>
    <row r="72" spans="3:29" x14ac:dyDescent="0.3">
      <c r="C72" s="114">
        <v>44805</v>
      </c>
      <c r="D72" s="26" t="s">
        <v>86</v>
      </c>
      <c r="E72" s="26" t="s">
        <v>43</v>
      </c>
      <c r="F72" s="115" t="s">
        <v>301</v>
      </c>
      <c r="G72" s="27" t="s">
        <v>28</v>
      </c>
      <c r="H72" s="116" t="s">
        <v>414</v>
      </c>
      <c r="I72" s="116">
        <v>44821</v>
      </c>
      <c r="J72" s="116">
        <v>44804</v>
      </c>
      <c r="K72" s="29">
        <v>60033.822</v>
      </c>
      <c r="L72" s="29">
        <v>60045.767999999996</v>
      </c>
      <c r="M72" s="32">
        <v>877.9</v>
      </c>
      <c r="N72" s="32" t="s">
        <v>27</v>
      </c>
      <c r="O72" s="100">
        <v>10</v>
      </c>
      <c r="P72" s="32">
        <f t="shared" si="9"/>
        <v>887.9</v>
      </c>
      <c r="Q72" s="32">
        <v>432.78</v>
      </c>
      <c r="R72" s="32">
        <f t="shared" si="12"/>
        <v>286.55099999999999</v>
      </c>
      <c r="S72" s="32">
        <v>111.47</v>
      </c>
      <c r="T72" s="33">
        <f t="shared" si="13"/>
        <v>-175.08099999999999</v>
      </c>
      <c r="U72" s="33">
        <f t="shared" si="14"/>
        <v>-14097762836.77</v>
      </c>
      <c r="V72" s="33"/>
      <c r="W72" s="27" t="s">
        <v>28</v>
      </c>
      <c r="X72" s="36">
        <f t="shared" si="15"/>
        <v>80521374.887999997</v>
      </c>
      <c r="Y72" s="36">
        <f>K72*P72</f>
        <v>53304030.553800002</v>
      </c>
      <c r="Z72" s="36">
        <f t="shared" si="16"/>
        <v>23073480495.529999</v>
      </c>
      <c r="AA72" s="36">
        <f t="shared" si="17"/>
        <v>8975717658.7653599</v>
      </c>
      <c r="AB72" s="36">
        <f t="shared" si="18"/>
        <v>14097762836.764639</v>
      </c>
      <c r="AC72" s="128"/>
    </row>
    <row r="73" spans="3:29" x14ac:dyDescent="0.3">
      <c r="C73" s="114">
        <v>44805</v>
      </c>
      <c r="D73" s="26" t="s">
        <v>91</v>
      </c>
      <c r="E73" s="26" t="s">
        <v>43</v>
      </c>
      <c r="F73" s="115" t="s">
        <v>415</v>
      </c>
      <c r="G73" s="27" t="s">
        <v>307</v>
      </c>
      <c r="H73" s="116" t="s">
        <v>416</v>
      </c>
      <c r="I73" s="116">
        <v>44815.354166666664</v>
      </c>
      <c r="J73" s="116">
        <v>44800</v>
      </c>
      <c r="K73" s="29">
        <v>37894.428999999996</v>
      </c>
      <c r="L73" s="29">
        <v>37794.373</v>
      </c>
      <c r="M73" s="32">
        <v>900.05</v>
      </c>
      <c r="N73" s="32" t="s">
        <v>27</v>
      </c>
      <c r="O73" s="136">
        <v>10</v>
      </c>
      <c r="P73" s="32">
        <f t="shared" si="9"/>
        <v>910.05</v>
      </c>
      <c r="Q73" s="32">
        <v>418.18</v>
      </c>
      <c r="R73" s="32">
        <f t="shared" si="12"/>
        <v>283.79199999999997</v>
      </c>
      <c r="S73" s="32">
        <v>111.47</v>
      </c>
      <c r="T73" s="33">
        <f t="shared" si="13"/>
        <v>-172.32199999999997</v>
      </c>
      <c r="U73" s="33">
        <f t="shared" si="14"/>
        <v>-8733667407.0499992</v>
      </c>
      <c r="V73" s="33"/>
      <c r="W73" s="27" t="s">
        <v>307</v>
      </c>
      <c r="X73" s="36">
        <f t="shared" si="15"/>
        <v>50682254.192999996</v>
      </c>
      <c r="Y73" s="36">
        <f t="shared" ref="Y73:Y80" si="19">L73*P73</f>
        <v>34394769.148649998</v>
      </c>
      <c r="Z73" s="36">
        <f t="shared" si="16"/>
        <v>14383218281.940001</v>
      </c>
      <c r="AA73" s="36">
        <f t="shared" si="17"/>
        <v>5649550874.8937092</v>
      </c>
      <c r="AB73" s="36">
        <f t="shared" si="18"/>
        <v>8733667407.0462914</v>
      </c>
      <c r="AC73" s="128"/>
    </row>
    <row r="74" spans="3:29" x14ac:dyDescent="0.3">
      <c r="C74" s="114">
        <v>44805</v>
      </c>
      <c r="D74" s="26" t="s">
        <v>91</v>
      </c>
      <c r="E74" s="26" t="s">
        <v>43</v>
      </c>
      <c r="F74" s="115" t="s">
        <v>268</v>
      </c>
      <c r="G74" s="27" t="s">
        <v>307</v>
      </c>
      <c r="H74" s="116" t="s">
        <v>383</v>
      </c>
      <c r="I74" s="116">
        <v>44829.385416666664</v>
      </c>
      <c r="J74" s="116">
        <v>44812</v>
      </c>
      <c r="K74" s="29">
        <v>38995.940999999999</v>
      </c>
      <c r="L74" s="29">
        <v>38919.343000000001</v>
      </c>
      <c r="M74" s="32">
        <v>834.3</v>
      </c>
      <c r="N74" s="32" t="s">
        <v>27</v>
      </c>
      <c r="O74" s="100">
        <v>10</v>
      </c>
      <c r="P74" s="32">
        <f t="shared" si="9"/>
        <v>844.3</v>
      </c>
      <c r="Q74" s="32">
        <v>418.18</v>
      </c>
      <c r="R74" s="32">
        <f t="shared" si="12"/>
        <v>263.28800000000001</v>
      </c>
      <c r="S74" s="32">
        <v>111.47</v>
      </c>
      <c r="T74" s="33">
        <f t="shared" si="13"/>
        <v>-151.81800000000001</v>
      </c>
      <c r="U74" s="33">
        <f t="shared" si="14"/>
        <v>-7923508789.6800003</v>
      </c>
      <c r="V74" s="33"/>
      <c r="W74" s="27" t="s">
        <v>307</v>
      </c>
      <c r="X74" s="36">
        <f t="shared" si="15"/>
        <v>52190838.963</v>
      </c>
      <c r="Y74" s="36">
        <f t="shared" si="19"/>
        <v>32859601.2949</v>
      </c>
      <c r="Z74" s="36">
        <f t="shared" si="16"/>
        <v>13741221608.889999</v>
      </c>
      <c r="AA74" s="36">
        <f t="shared" si="17"/>
        <v>5817712819.2056103</v>
      </c>
      <c r="AB74" s="36">
        <f t="shared" si="18"/>
        <v>7923508789.6843891</v>
      </c>
      <c r="AC74" s="128"/>
    </row>
    <row r="75" spans="3:29" x14ac:dyDescent="0.3">
      <c r="C75" s="114">
        <v>44805</v>
      </c>
      <c r="D75" s="26" t="s">
        <v>47</v>
      </c>
      <c r="E75" s="26" t="s">
        <v>43</v>
      </c>
      <c r="F75" s="115" t="s">
        <v>417</v>
      </c>
      <c r="G75" s="27" t="s">
        <v>28</v>
      </c>
      <c r="H75" s="116" t="s">
        <v>418</v>
      </c>
      <c r="I75" s="116">
        <v>44830</v>
      </c>
      <c r="J75" s="116">
        <v>44814</v>
      </c>
      <c r="K75" s="29">
        <v>37917.571000000004</v>
      </c>
      <c r="L75" s="29">
        <v>37891.900999999998</v>
      </c>
      <c r="M75" s="32">
        <v>840.1</v>
      </c>
      <c r="N75" s="32" t="s">
        <v>27</v>
      </c>
      <c r="O75" s="100">
        <v>10</v>
      </c>
      <c r="P75" s="32">
        <f t="shared" si="9"/>
        <v>850.1</v>
      </c>
      <c r="Q75" s="32">
        <v>418.18</v>
      </c>
      <c r="R75" s="32">
        <f t="shared" si="12"/>
        <v>265.09699999999998</v>
      </c>
      <c r="S75" s="32">
        <v>111.47</v>
      </c>
      <c r="T75" s="33">
        <f t="shared" si="13"/>
        <v>-153.62699999999998</v>
      </c>
      <c r="U75" s="33">
        <f t="shared" si="14"/>
        <v>-7806254779.4799995</v>
      </c>
      <c r="V75" s="33"/>
      <c r="W75" s="27" t="s">
        <v>28</v>
      </c>
      <c r="X75" s="36">
        <f t="shared" si="15"/>
        <v>50813039.240999997</v>
      </c>
      <c r="Y75" s="36">
        <f t="shared" si="19"/>
        <v>32211905.040100001</v>
      </c>
      <c r="Z75" s="36">
        <f t="shared" si="16"/>
        <v>13470384263.67</v>
      </c>
      <c r="AA75" s="36">
        <f t="shared" si="17"/>
        <v>5664129484.1942692</v>
      </c>
      <c r="AB75" s="36">
        <f t="shared" si="18"/>
        <v>7806254779.4757309</v>
      </c>
      <c r="AC75" s="128"/>
    </row>
    <row r="76" spans="3:29" x14ac:dyDescent="0.3">
      <c r="C76" s="114">
        <v>44805</v>
      </c>
      <c r="D76" s="26" t="s">
        <v>140</v>
      </c>
      <c r="E76" s="26" t="s">
        <v>43</v>
      </c>
      <c r="F76" s="115" t="s">
        <v>313</v>
      </c>
      <c r="G76" s="27" t="s">
        <v>28</v>
      </c>
      <c r="H76" s="116" t="s">
        <v>419</v>
      </c>
      <c r="I76" s="116">
        <v>44806</v>
      </c>
      <c r="J76" s="116">
        <v>44790</v>
      </c>
      <c r="K76" s="29">
        <v>59873.803</v>
      </c>
      <c r="L76" s="29">
        <v>59660.756000000001</v>
      </c>
      <c r="M76" s="32">
        <v>951.95</v>
      </c>
      <c r="N76" s="32" t="s">
        <v>27</v>
      </c>
      <c r="O76" s="100">
        <v>10</v>
      </c>
      <c r="P76" s="32">
        <f t="shared" si="9"/>
        <v>961.95</v>
      </c>
      <c r="Q76" s="32">
        <v>417.42</v>
      </c>
      <c r="R76" s="32">
        <f t="shared" si="12"/>
        <v>299.43099999999998</v>
      </c>
      <c r="S76" s="32">
        <v>111.47</v>
      </c>
      <c r="T76" s="33">
        <f t="shared" si="13"/>
        <v>-187.96099999999998</v>
      </c>
      <c r="U76" s="33">
        <f t="shared" si="14"/>
        <v>-15037833675.77</v>
      </c>
      <c r="V76" s="33"/>
      <c r="W76" s="27" t="s">
        <v>28</v>
      </c>
      <c r="X76" s="36">
        <f t="shared" si="15"/>
        <v>80005073.796000004</v>
      </c>
      <c r="Y76" s="36">
        <f t="shared" si="19"/>
        <v>57390664.234200001</v>
      </c>
      <c r="Z76" s="36">
        <f t="shared" si="16"/>
        <v>23955999251.810001</v>
      </c>
      <c r="AA76" s="36">
        <f t="shared" si="17"/>
        <v>8918165576.0401211</v>
      </c>
      <c r="AB76" s="36">
        <f t="shared" si="18"/>
        <v>15037833675.76988</v>
      </c>
      <c r="AC76" s="128"/>
    </row>
    <row r="77" spans="3:29" x14ac:dyDescent="0.3">
      <c r="C77" s="114">
        <v>44805</v>
      </c>
      <c r="D77" s="26" t="s">
        <v>140</v>
      </c>
      <c r="E77" s="26" t="s">
        <v>43</v>
      </c>
      <c r="F77" s="115" t="s">
        <v>141</v>
      </c>
      <c r="G77" s="27" t="s">
        <v>28</v>
      </c>
      <c r="H77" s="116" t="s">
        <v>411</v>
      </c>
      <c r="I77" s="116">
        <v>44829</v>
      </c>
      <c r="J77" s="116">
        <v>44806</v>
      </c>
      <c r="K77" s="29">
        <v>88607.434999999998</v>
      </c>
      <c r="L77" s="29">
        <v>88244.57</v>
      </c>
      <c r="M77" s="32">
        <v>848.8</v>
      </c>
      <c r="N77" s="32" t="s">
        <v>27</v>
      </c>
      <c r="O77" s="100">
        <v>10</v>
      </c>
      <c r="P77" s="32">
        <f t="shared" si="9"/>
        <v>858.8</v>
      </c>
      <c r="Q77" s="32">
        <v>409.5</v>
      </c>
      <c r="R77" s="32">
        <f t="shared" si="12"/>
        <v>262.25099999999998</v>
      </c>
      <c r="S77" s="32">
        <v>111.47</v>
      </c>
      <c r="T77" s="33">
        <f t="shared" si="13"/>
        <v>-150.78099999999998</v>
      </c>
      <c r="U77" s="33">
        <f t="shared" si="14"/>
        <v>-17842815646.799999</v>
      </c>
      <c r="V77" s="33"/>
      <c r="W77" s="27" t="s">
        <v>28</v>
      </c>
      <c r="X77" s="36">
        <f t="shared" si="15"/>
        <v>118335968.37</v>
      </c>
      <c r="Y77" s="36">
        <f t="shared" si="19"/>
        <v>75784436.716000006</v>
      </c>
      <c r="Z77" s="36">
        <f t="shared" si="16"/>
        <v>31033726041</v>
      </c>
      <c r="AA77" s="36">
        <f t="shared" si="17"/>
        <v>13190910394.203901</v>
      </c>
      <c r="AB77" s="36">
        <f t="shared" si="18"/>
        <v>17842815646.796097</v>
      </c>
      <c r="AC77" s="128"/>
    </row>
    <row r="78" spans="3:29" x14ac:dyDescent="0.3">
      <c r="C78" s="114">
        <v>44805</v>
      </c>
      <c r="D78" s="26" t="s">
        <v>61</v>
      </c>
      <c r="E78" s="26" t="s">
        <v>43</v>
      </c>
      <c r="F78" s="115" t="s">
        <v>420</v>
      </c>
      <c r="G78" s="27" t="s">
        <v>28</v>
      </c>
      <c r="H78" s="116" t="s">
        <v>416</v>
      </c>
      <c r="I78" s="116">
        <v>44815.732638888891</v>
      </c>
      <c r="J78" s="116">
        <v>44796</v>
      </c>
      <c r="K78" s="29">
        <v>40916.858999999997</v>
      </c>
      <c r="L78" s="29">
        <v>40865.332000000002</v>
      </c>
      <c r="M78" s="32">
        <v>952.6</v>
      </c>
      <c r="N78" s="32">
        <v>946.35</v>
      </c>
      <c r="O78" s="100">
        <v>10</v>
      </c>
      <c r="P78" s="32">
        <f t="shared" si="9"/>
        <v>956.35</v>
      </c>
      <c r="Q78" s="32">
        <v>418.18</v>
      </c>
      <c r="R78" s="32">
        <f t="shared" si="12"/>
        <v>300.17899999999997</v>
      </c>
      <c r="S78" s="32">
        <v>111.47</v>
      </c>
      <c r="T78" s="33">
        <f t="shared" si="13"/>
        <v>-188.70899999999997</v>
      </c>
      <c r="U78" s="33">
        <f t="shared" si="14"/>
        <v>-10341330610.700001</v>
      </c>
      <c r="V78" s="33"/>
      <c r="W78" s="27" t="s">
        <v>28</v>
      </c>
      <c r="X78" s="36">
        <f t="shared" si="15"/>
        <v>54800410.212000005</v>
      </c>
      <c r="Y78" s="36">
        <f t="shared" si="19"/>
        <v>39081560.258200005</v>
      </c>
      <c r="Z78" s="36">
        <f t="shared" si="16"/>
        <v>16449932337.030001</v>
      </c>
      <c r="AA78" s="36">
        <f t="shared" si="17"/>
        <v>6108601726.3316402</v>
      </c>
      <c r="AB78" s="36">
        <f t="shared" si="18"/>
        <v>10341330610.69836</v>
      </c>
      <c r="AC78" s="128"/>
    </row>
    <row r="79" spans="3:29" x14ac:dyDescent="0.3">
      <c r="C79" s="114">
        <v>44805</v>
      </c>
      <c r="D79" s="26" t="s">
        <v>61</v>
      </c>
      <c r="E79" s="26" t="s">
        <v>43</v>
      </c>
      <c r="F79" s="115" t="s">
        <v>421</v>
      </c>
      <c r="G79" s="27" t="s">
        <v>28</v>
      </c>
      <c r="H79" s="116" t="s">
        <v>387</v>
      </c>
      <c r="I79" s="116">
        <v>44818.704861111109</v>
      </c>
      <c r="J79" s="116">
        <v>44798</v>
      </c>
      <c r="K79" s="29">
        <v>37120.879999999997</v>
      </c>
      <c r="L79" s="29">
        <v>37023.337</v>
      </c>
      <c r="M79" s="32">
        <v>941.85</v>
      </c>
      <c r="N79" s="32" t="s">
        <v>27</v>
      </c>
      <c r="O79" s="136">
        <v>10</v>
      </c>
      <c r="P79" s="32">
        <f t="shared" si="9"/>
        <v>951.85</v>
      </c>
      <c r="Q79" s="32">
        <v>418.18</v>
      </c>
      <c r="R79" s="32">
        <f t="shared" si="12"/>
        <v>296.827</v>
      </c>
      <c r="S79" s="32">
        <v>111.47</v>
      </c>
      <c r="T79" s="33">
        <f t="shared" si="13"/>
        <v>-185.357</v>
      </c>
      <c r="U79" s="33">
        <f t="shared" si="14"/>
        <v>-9202659000.9300003</v>
      </c>
      <c r="V79" s="33"/>
      <c r="W79" s="27" t="s">
        <v>28</v>
      </c>
      <c r="X79" s="36">
        <f t="shared" si="15"/>
        <v>49648294.916999996</v>
      </c>
      <c r="Y79" s="36">
        <f t="shared" si="19"/>
        <v>35240663.323449999</v>
      </c>
      <c r="Z79" s="36">
        <f t="shared" si="16"/>
        <v>14736954435.33</v>
      </c>
      <c r="AA79" s="36">
        <f t="shared" si="17"/>
        <v>5534295434.3979893</v>
      </c>
      <c r="AB79" s="36">
        <f t="shared" si="18"/>
        <v>9202659000.9320107</v>
      </c>
      <c r="AC79" s="128"/>
    </row>
    <row r="80" spans="3:29" ht="14.5" thickBot="1" x14ac:dyDescent="0.35">
      <c r="C80" s="118">
        <v>44805</v>
      </c>
      <c r="D80" s="58" t="s">
        <v>61</v>
      </c>
      <c r="E80" s="58" t="s">
        <v>43</v>
      </c>
      <c r="F80" s="119" t="s">
        <v>225</v>
      </c>
      <c r="G80" s="59" t="s">
        <v>28</v>
      </c>
      <c r="H80" s="120" t="s">
        <v>422</v>
      </c>
      <c r="I80" s="120">
        <v>44832.472222222219</v>
      </c>
      <c r="J80" s="120">
        <v>44814</v>
      </c>
      <c r="K80" s="60">
        <v>60925.220999999998</v>
      </c>
      <c r="L80" s="60">
        <v>60828.466999999997</v>
      </c>
      <c r="M80" s="39">
        <v>840.1</v>
      </c>
      <c r="N80" s="39" t="s">
        <v>27</v>
      </c>
      <c r="O80" s="129">
        <v>10</v>
      </c>
      <c r="P80" s="39">
        <f t="shared" si="9"/>
        <v>850.1</v>
      </c>
      <c r="Q80" s="39">
        <v>418.18</v>
      </c>
      <c r="R80" s="39">
        <f t="shared" si="12"/>
        <v>265.09699999999998</v>
      </c>
      <c r="S80" s="39">
        <v>111.47</v>
      </c>
      <c r="T80" s="61">
        <f t="shared" si="13"/>
        <v>-153.62699999999998</v>
      </c>
      <c r="U80" s="61">
        <f t="shared" si="14"/>
        <v>-12531504060.639999</v>
      </c>
      <c r="V80" s="61"/>
      <c r="W80" s="59" t="s">
        <v>28</v>
      </c>
      <c r="X80" s="40">
        <f t="shared" si="15"/>
        <v>81570974.246999994</v>
      </c>
      <c r="Y80" s="40">
        <f t="shared" si="19"/>
        <v>51710279.796700001</v>
      </c>
      <c r="Z80" s="40">
        <f t="shared" si="16"/>
        <v>21624220559.959999</v>
      </c>
      <c r="AA80" s="40">
        <f t="shared" si="17"/>
        <v>9092716499.3130894</v>
      </c>
      <c r="AB80" s="40">
        <f t="shared" si="18"/>
        <v>12531504060.64691</v>
      </c>
      <c r="AC80" s="134"/>
    </row>
    <row r="81" spans="3:29" x14ac:dyDescent="0.3">
      <c r="C81" s="121">
        <v>44835</v>
      </c>
      <c r="D81" s="84" t="s">
        <v>64</v>
      </c>
      <c r="E81" s="84" t="s">
        <v>23</v>
      </c>
      <c r="F81" s="122" t="s">
        <v>423</v>
      </c>
      <c r="G81" s="85" t="s">
        <v>424</v>
      </c>
      <c r="H81" s="123" t="s">
        <v>425</v>
      </c>
      <c r="I81" s="123">
        <v>44854</v>
      </c>
      <c r="J81" s="123">
        <v>44836</v>
      </c>
      <c r="K81" s="86">
        <v>37947.438999999998</v>
      </c>
      <c r="L81" s="86">
        <v>38046.92</v>
      </c>
      <c r="M81" s="44">
        <v>948.3</v>
      </c>
      <c r="N81" s="44" t="s">
        <v>27</v>
      </c>
      <c r="O81" s="103">
        <v>47.25</v>
      </c>
      <c r="P81" s="44">
        <f t="shared" si="9"/>
        <v>995.55</v>
      </c>
      <c r="Q81" s="44">
        <v>432.78</v>
      </c>
      <c r="R81" s="44">
        <f t="shared" si="12"/>
        <v>321.29300000000001</v>
      </c>
      <c r="S81" s="44">
        <v>111.47</v>
      </c>
      <c r="T81" s="87">
        <f t="shared" si="13"/>
        <v>-209.82300000000001</v>
      </c>
      <c r="U81" s="87">
        <f t="shared" si="14"/>
        <v>-10705362438.41</v>
      </c>
      <c r="V81" s="87"/>
      <c r="W81" s="85" t="s">
        <v>28</v>
      </c>
      <c r="X81" s="46">
        <f t="shared" si="15"/>
        <v>51020919.719999999</v>
      </c>
      <c r="Y81" s="46">
        <f>K81*P81</f>
        <v>37778572.896449998</v>
      </c>
      <c r="Z81" s="46">
        <f t="shared" si="16"/>
        <v>16392664359.6</v>
      </c>
      <c r="AA81" s="46">
        <f t="shared" si="17"/>
        <v>5687301921.1884003</v>
      </c>
      <c r="AB81" s="46">
        <f t="shared" si="18"/>
        <v>10705362438.4116</v>
      </c>
      <c r="AC81" s="135"/>
    </row>
    <row r="82" spans="3:29" x14ac:dyDescent="0.3">
      <c r="C82" s="124">
        <v>44835</v>
      </c>
      <c r="D82" s="26" t="s">
        <v>64</v>
      </c>
      <c r="E82" s="26" t="s">
        <v>23</v>
      </c>
      <c r="F82" s="115" t="s">
        <v>67</v>
      </c>
      <c r="G82" s="27" t="s">
        <v>424</v>
      </c>
      <c r="H82" s="116" t="s">
        <v>426</v>
      </c>
      <c r="I82" s="116">
        <v>44860</v>
      </c>
      <c r="J82" s="116">
        <v>44845</v>
      </c>
      <c r="K82" s="29">
        <v>38999.641000000003</v>
      </c>
      <c r="L82" s="29">
        <v>38922.614999999998</v>
      </c>
      <c r="M82" s="32">
        <v>1043.6500000000001</v>
      </c>
      <c r="N82" s="32" t="s">
        <v>27</v>
      </c>
      <c r="O82" s="101">
        <v>47.25</v>
      </c>
      <c r="P82" s="32">
        <f t="shared" si="9"/>
        <v>1090.9000000000001</v>
      </c>
      <c r="Q82" s="32">
        <v>432.78</v>
      </c>
      <c r="R82" s="32">
        <f t="shared" si="12"/>
        <v>352.065</v>
      </c>
      <c r="S82" s="32">
        <v>111.47</v>
      </c>
      <c r="T82" s="33">
        <f t="shared" si="13"/>
        <v>-240.595</v>
      </c>
      <c r="U82" s="33">
        <f t="shared" si="14"/>
        <v>-12557910571.5</v>
      </c>
      <c r="V82" s="33"/>
      <c r="W82" s="27" t="s">
        <v>28</v>
      </c>
      <c r="X82" s="36">
        <f t="shared" si="15"/>
        <v>52195226.714999996</v>
      </c>
      <c r="Y82" s="36">
        <f>L82*P82</f>
        <v>42460680.703500003</v>
      </c>
      <c r="Z82" s="36">
        <f t="shared" si="16"/>
        <v>18376112493.419998</v>
      </c>
      <c r="AA82" s="36">
        <f t="shared" si="17"/>
        <v>5818201921.9210491</v>
      </c>
      <c r="AB82" s="36">
        <f t="shared" si="18"/>
        <v>12557910571.498949</v>
      </c>
      <c r="AC82" s="92"/>
    </row>
    <row r="83" spans="3:29" x14ac:dyDescent="0.3">
      <c r="C83" s="124">
        <v>44835</v>
      </c>
      <c r="D83" s="26" t="s">
        <v>49</v>
      </c>
      <c r="E83" s="26" t="s">
        <v>43</v>
      </c>
      <c r="F83" s="115" t="s">
        <v>427</v>
      </c>
      <c r="G83" s="27" t="s">
        <v>424</v>
      </c>
      <c r="H83" s="116" t="s">
        <v>428</v>
      </c>
      <c r="I83" s="116">
        <v>44858.5</v>
      </c>
      <c r="J83" s="116">
        <v>44839</v>
      </c>
      <c r="K83" s="29">
        <v>79992.815999999992</v>
      </c>
      <c r="L83" s="29">
        <v>79892.819000000003</v>
      </c>
      <c r="M83" s="32">
        <v>1007</v>
      </c>
      <c r="N83" s="32" t="s">
        <v>27</v>
      </c>
      <c r="O83" s="136">
        <v>35</v>
      </c>
      <c r="P83" s="32">
        <f t="shared" si="9"/>
        <v>1042</v>
      </c>
      <c r="Q83" s="32">
        <v>432.78</v>
      </c>
      <c r="R83" s="32">
        <f t="shared" si="12"/>
        <v>336.28399999999999</v>
      </c>
      <c r="S83" s="32">
        <v>111.47</v>
      </c>
      <c r="T83" s="33">
        <f t="shared" si="13"/>
        <v>-224.81399999999999</v>
      </c>
      <c r="U83" s="33">
        <f t="shared" si="14"/>
        <v>-24085733466.5</v>
      </c>
      <c r="V83" s="33"/>
      <c r="W83" s="27" t="s">
        <v>28</v>
      </c>
      <c r="X83" s="36">
        <f t="shared" si="15"/>
        <v>107136270.279</v>
      </c>
      <c r="Y83" s="36">
        <f>L83*P83</f>
        <v>83248317.398000002</v>
      </c>
      <c r="Z83" s="36">
        <f t="shared" si="16"/>
        <v>36028213514.5</v>
      </c>
      <c r="AA83" s="36">
        <f t="shared" si="17"/>
        <v>11942480048.00013</v>
      </c>
      <c r="AB83" s="36">
        <f t="shared" si="18"/>
        <v>24085733466.49987</v>
      </c>
      <c r="AC83" s="92"/>
    </row>
    <row r="84" spans="3:29" x14ac:dyDescent="0.3">
      <c r="C84" s="124">
        <v>44835</v>
      </c>
      <c r="D84" s="26" t="s">
        <v>56</v>
      </c>
      <c r="E84" s="26" t="s">
        <v>43</v>
      </c>
      <c r="F84" s="115" t="s">
        <v>429</v>
      </c>
      <c r="G84" s="27" t="s">
        <v>28</v>
      </c>
      <c r="H84" s="116" t="s">
        <v>430</v>
      </c>
      <c r="I84" s="116">
        <v>44852</v>
      </c>
      <c r="J84" s="116">
        <v>44837</v>
      </c>
      <c r="K84" s="29">
        <v>89992.565000000002</v>
      </c>
      <c r="L84" s="29">
        <v>89419.948000000004</v>
      </c>
      <c r="M84" s="32">
        <v>948.3</v>
      </c>
      <c r="N84" s="32"/>
      <c r="O84" s="136">
        <v>35</v>
      </c>
      <c r="P84" s="32">
        <f t="shared" si="9"/>
        <v>983.3</v>
      </c>
      <c r="Q84" s="32">
        <f>'[1]UNDER RECOVERY SUMMARY'!S123</f>
        <v>417.42</v>
      </c>
      <c r="R84" s="32">
        <f t="shared" si="12"/>
        <v>306.077</v>
      </c>
      <c r="S84" s="32">
        <v>111.47</v>
      </c>
      <c r="T84" s="33">
        <f t="shared" si="13"/>
        <v>-194.607</v>
      </c>
      <c r="U84" s="33">
        <f t="shared" si="14"/>
        <v>-23335743827.200001</v>
      </c>
      <c r="V84" s="33"/>
      <c r="W84" s="27" t="s">
        <v>28</v>
      </c>
      <c r="X84" s="36">
        <f t="shared" si="15"/>
        <v>119912150.26800001</v>
      </c>
      <c r="Y84" s="36">
        <f>L84*P84</f>
        <v>87926634.868399993</v>
      </c>
      <c r="Z84" s="36">
        <f t="shared" si="16"/>
        <v>36702351217.580002</v>
      </c>
      <c r="AA84" s="36">
        <f t="shared" si="17"/>
        <v>13366607390.37396</v>
      </c>
      <c r="AB84" s="36">
        <f t="shared" si="18"/>
        <v>23335743827.206039</v>
      </c>
      <c r="AC84" s="92"/>
    </row>
    <row r="85" spans="3:29" x14ac:dyDescent="0.3">
      <c r="C85" s="124">
        <v>44835</v>
      </c>
      <c r="D85" s="26" t="s">
        <v>431</v>
      </c>
      <c r="E85" s="26" t="s">
        <v>330</v>
      </c>
      <c r="F85" s="115" t="s">
        <v>432</v>
      </c>
      <c r="G85" s="27" t="s">
        <v>28</v>
      </c>
      <c r="H85" s="27" t="s">
        <v>433</v>
      </c>
      <c r="I85" s="116">
        <v>44840.538194444445</v>
      </c>
      <c r="J85" s="116">
        <v>44824</v>
      </c>
      <c r="K85" s="29">
        <v>38993.618999999999</v>
      </c>
      <c r="L85" s="29">
        <v>39003.175999999999</v>
      </c>
      <c r="M85" s="32">
        <v>835.5</v>
      </c>
      <c r="N85" s="32" t="s">
        <v>27</v>
      </c>
      <c r="O85" s="101">
        <v>90.33</v>
      </c>
      <c r="P85" s="32">
        <f t="shared" ref="P85:P100" si="20">MAX(M85,N85)+O85</f>
        <v>925.83</v>
      </c>
      <c r="Q85" s="32">
        <v>433.27</v>
      </c>
      <c r="R85" s="32">
        <f t="shared" si="12"/>
        <v>299.13099999999997</v>
      </c>
      <c r="S85" s="32">
        <v>111.47</v>
      </c>
      <c r="T85" s="33">
        <f t="shared" si="13"/>
        <v>-187.66099999999997</v>
      </c>
      <c r="U85" s="33">
        <f t="shared" si="14"/>
        <v>-9815281890.2000008</v>
      </c>
      <c r="V85" s="33"/>
      <c r="W85" s="27" t="s">
        <v>28</v>
      </c>
      <c r="X85" s="36">
        <f t="shared" si="15"/>
        <v>52303259.016000003</v>
      </c>
      <c r="Y85" s="36">
        <f>K85*P85</f>
        <v>36101462.27877</v>
      </c>
      <c r="Z85" s="36">
        <f t="shared" si="16"/>
        <v>15645526172.719999</v>
      </c>
      <c r="AA85" s="36">
        <f t="shared" si="17"/>
        <v>5830244282.5135202</v>
      </c>
      <c r="AB85" s="36">
        <f t="shared" si="18"/>
        <v>9815281890.2064781</v>
      </c>
      <c r="AC85" s="92"/>
    </row>
    <row r="86" spans="3:29" x14ac:dyDescent="0.3">
      <c r="C86" s="124">
        <v>44835</v>
      </c>
      <c r="D86" s="26" t="s">
        <v>431</v>
      </c>
      <c r="E86" s="26" t="s">
        <v>330</v>
      </c>
      <c r="F86" s="115" t="s">
        <v>434</v>
      </c>
      <c r="G86" s="27" t="s">
        <v>28</v>
      </c>
      <c r="H86" s="27" t="s">
        <v>435</v>
      </c>
      <c r="I86" s="116">
        <v>44847.686111111114</v>
      </c>
      <c r="J86" s="116">
        <v>44832</v>
      </c>
      <c r="K86" s="29">
        <v>59517.387000000002</v>
      </c>
      <c r="L86" s="29">
        <v>59518.122000000003</v>
      </c>
      <c r="M86" s="32">
        <v>865.85</v>
      </c>
      <c r="N86" s="32" t="s">
        <v>27</v>
      </c>
      <c r="O86" s="101">
        <v>90.33</v>
      </c>
      <c r="P86" s="32">
        <f t="shared" si="20"/>
        <v>956.18000000000006</v>
      </c>
      <c r="Q86" s="32">
        <v>433.27</v>
      </c>
      <c r="R86" s="32">
        <f t="shared" si="12"/>
        <v>308.93700000000001</v>
      </c>
      <c r="S86" s="32">
        <v>111.47</v>
      </c>
      <c r="T86" s="33">
        <f t="shared" si="13"/>
        <v>-197.46700000000001</v>
      </c>
      <c r="U86" s="33">
        <f t="shared" si="14"/>
        <v>-15760591960.940001</v>
      </c>
      <c r="V86" s="33"/>
      <c r="W86" s="27" t="s">
        <v>28</v>
      </c>
      <c r="X86" s="36">
        <f t="shared" si="15"/>
        <v>79813801.601999998</v>
      </c>
      <c r="Y86" s="36">
        <f>K86*P86</f>
        <v>56909335.101660006</v>
      </c>
      <c r="Z86" s="36">
        <f t="shared" si="16"/>
        <v>24657436425.52</v>
      </c>
      <c r="AA86" s="36">
        <f t="shared" si="17"/>
        <v>8896844464.5749397</v>
      </c>
      <c r="AB86" s="36">
        <f t="shared" si="18"/>
        <v>15760591960.945061</v>
      </c>
      <c r="AC86" s="92"/>
    </row>
    <row r="87" spans="3:29" x14ac:dyDescent="0.3">
      <c r="C87" s="124">
        <v>44835</v>
      </c>
      <c r="D87" s="26" t="s">
        <v>436</v>
      </c>
      <c r="E87" s="26" t="s">
        <v>330</v>
      </c>
      <c r="F87" s="115" t="s">
        <v>437</v>
      </c>
      <c r="G87" s="27" t="s">
        <v>28</v>
      </c>
      <c r="H87" s="27" t="s">
        <v>438</v>
      </c>
      <c r="I87" s="116">
        <v>44839.645833333336</v>
      </c>
      <c r="J87" s="116">
        <v>44823</v>
      </c>
      <c r="K87" s="29">
        <v>94443.831000000006</v>
      </c>
      <c r="L87" s="29">
        <v>93986.888000000006</v>
      </c>
      <c r="M87" s="32">
        <v>835.5</v>
      </c>
      <c r="N87" s="32" t="s">
        <v>27</v>
      </c>
      <c r="O87" s="101">
        <v>80.66</v>
      </c>
      <c r="P87" s="32">
        <f t="shared" si="20"/>
        <v>916.16</v>
      </c>
      <c r="Q87" s="32">
        <v>432.78</v>
      </c>
      <c r="R87" s="32">
        <f t="shared" si="12"/>
        <v>295.67200000000003</v>
      </c>
      <c r="S87" s="32">
        <v>111.47</v>
      </c>
      <c r="T87" s="33">
        <f t="shared" si="13"/>
        <v>-184.20200000000003</v>
      </c>
      <c r="U87" s="33">
        <f t="shared" si="14"/>
        <v>-23216160048.869999</v>
      </c>
      <c r="V87" s="33"/>
      <c r="W87" s="27" t="s">
        <v>28</v>
      </c>
      <c r="X87" s="36">
        <f t="shared" si="15"/>
        <v>126036416.80800001</v>
      </c>
      <c r="Y87" s="36">
        <f t="shared" ref="Y87:Y93" si="21">L87*P87</f>
        <v>86107027.310080007</v>
      </c>
      <c r="Z87" s="36">
        <f t="shared" si="16"/>
        <v>37265439430.459999</v>
      </c>
      <c r="AA87" s="36">
        <f t="shared" si="17"/>
        <v>14049279381.587761</v>
      </c>
      <c r="AB87" s="36">
        <f t="shared" si="18"/>
        <v>23216160048.872238</v>
      </c>
      <c r="AC87" s="92"/>
    </row>
    <row r="88" spans="3:29" x14ac:dyDescent="0.3">
      <c r="C88" s="124">
        <v>44835</v>
      </c>
      <c r="D88" s="26" t="s">
        <v>436</v>
      </c>
      <c r="E88" s="26" t="s">
        <v>330</v>
      </c>
      <c r="F88" s="115" t="s">
        <v>313</v>
      </c>
      <c r="G88" s="27" t="s">
        <v>424</v>
      </c>
      <c r="H88" s="27" t="s">
        <v>428</v>
      </c>
      <c r="I88" s="116">
        <v>44858.489583333336</v>
      </c>
      <c r="J88" s="116">
        <v>44843</v>
      </c>
      <c r="K88" s="29">
        <v>59943.072</v>
      </c>
      <c r="L88" s="29">
        <v>59732.608</v>
      </c>
      <c r="M88" s="32">
        <v>1034.45</v>
      </c>
      <c r="N88" s="32" t="s">
        <v>27</v>
      </c>
      <c r="O88" s="101">
        <v>90.33</v>
      </c>
      <c r="P88" s="32">
        <f t="shared" si="20"/>
        <v>1124.78</v>
      </c>
      <c r="Q88" s="32">
        <v>433.27</v>
      </c>
      <c r="R88" s="32">
        <f t="shared" si="12"/>
        <v>363.41</v>
      </c>
      <c r="S88" s="32">
        <v>111.47</v>
      </c>
      <c r="T88" s="33">
        <f t="shared" si="13"/>
        <v>-251.94000000000003</v>
      </c>
      <c r="U88" s="33">
        <f t="shared" si="14"/>
        <v>-20180753601.02</v>
      </c>
      <c r="V88" s="33"/>
      <c r="W88" s="27" t="s">
        <v>307</v>
      </c>
      <c r="X88" s="36">
        <f t="shared" si="15"/>
        <v>80101427.327999994</v>
      </c>
      <c r="Y88" s="36">
        <f t="shared" si="21"/>
        <v>67186042.826240003</v>
      </c>
      <c r="Z88" s="36">
        <f t="shared" si="16"/>
        <v>29109659705.27</v>
      </c>
      <c r="AA88" s="36">
        <f t="shared" si="17"/>
        <v>8928906104.2521591</v>
      </c>
      <c r="AB88" s="36">
        <f t="shared" si="18"/>
        <v>20180753601.017841</v>
      </c>
      <c r="AC88" s="92"/>
    </row>
    <row r="89" spans="3:29" x14ac:dyDescent="0.3">
      <c r="C89" s="124">
        <v>44835</v>
      </c>
      <c r="D89" s="26" t="s">
        <v>156</v>
      </c>
      <c r="E89" s="26" t="s">
        <v>330</v>
      </c>
      <c r="F89" s="115" t="s">
        <v>320</v>
      </c>
      <c r="G89" s="27" t="s">
        <v>28</v>
      </c>
      <c r="H89" s="27" t="s">
        <v>439</v>
      </c>
      <c r="I89" s="116">
        <v>44851.779166666667</v>
      </c>
      <c r="J89" s="116">
        <v>44836</v>
      </c>
      <c r="K89" s="29">
        <v>89822.293000000005</v>
      </c>
      <c r="L89" s="29">
        <v>89341.210999999996</v>
      </c>
      <c r="M89" s="32">
        <v>948.3</v>
      </c>
      <c r="N89" s="32" t="s">
        <v>27</v>
      </c>
      <c r="O89" s="101">
        <v>90.33</v>
      </c>
      <c r="P89" s="32">
        <f t="shared" si="20"/>
        <v>1038.6299999999999</v>
      </c>
      <c r="Q89" s="32">
        <v>433.27</v>
      </c>
      <c r="R89" s="32">
        <f t="shared" si="12"/>
        <v>335.57600000000002</v>
      </c>
      <c r="S89" s="32">
        <v>111.47</v>
      </c>
      <c r="T89" s="33">
        <f t="shared" si="13"/>
        <v>-224.10600000000002</v>
      </c>
      <c r="U89" s="33">
        <f t="shared" si="14"/>
        <v>-26849369820.799999</v>
      </c>
      <c r="V89" s="33"/>
      <c r="W89" s="27" t="s">
        <v>28</v>
      </c>
      <c r="X89" s="36">
        <f t="shared" si="15"/>
        <v>119806563.95099999</v>
      </c>
      <c r="Y89" s="36">
        <f t="shared" si="21"/>
        <v>92792461.980929986</v>
      </c>
      <c r="Z89" s="36">
        <f t="shared" si="16"/>
        <v>40204207504.419998</v>
      </c>
      <c r="AA89" s="36">
        <f t="shared" si="17"/>
        <v>13354837683.61797</v>
      </c>
      <c r="AB89" s="36">
        <f t="shared" si="18"/>
        <v>26849369820.802029</v>
      </c>
      <c r="AC89" s="92"/>
    </row>
    <row r="90" spans="3:29" x14ac:dyDescent="0.3">
      <c r="C90" s="124">
        <v>44835</v>
      </c>
      <c r="D90" s="26" t="s">
        <v>108</v>
      </c>
      <c r="E90" s="26" t="s">
        <v>330</v>
      </c>
      <c r="F90" s="115" t="s">
        <v>440</v>
      </c>
      <c r="G90" s="27" t="s">
        <v>28</v>
      </c>
      <c r="H90" s="27" t="s">
        <v>441</v>
      </c>
      <c r="I90" s="116">
        <v>44848.381944444445</v>
      </c>
      <c r="J90" s="116">
        <v>44833</v>
      </c>
      <c r="K90" s="29">
        <v>34491.332000000002</v>
      </c>
      <c r="L90" s="29">
        <v>34463.476999999999</v>
      </c>
      <c r="M90" s="32">
        <v>896.9</v>
      </c>
      <c r="N90" s="32" t="s">
        <v>27</v>
      </c>
      <c r="O90" s="101">
        <v>90.33</v>
      </c>
      <c r="P90" s="32">
        <f t="shared" si="20"/>
        <v>987.23</v>
      </c>
      <c r="Q90" s="32">
        <v>433.27</v>
      </c>
      <c r="R90" s="32">
        <f t="shared" si="12"/>
        <v>318.96899999999999</v>
      </c>
      <c r="S90" s="32">
        <v>111.47</v>
      </c>
      <c r="T90" s="33">
        <f t="shared" si="13"/>
        <v>-207.499</v>
      </c>
      <c r="U90" s="33">
        <f t="shared" si="14"/>
        <v>-9589674735.7999992</v>
      </c>
      <c r="V90" s="33"/>
      <c r="W90" s="27" t="s">
        <v>28</v>
      </c>
      <c r="X90" s="36">
        <f t="shared" si="15"/>
        <v>46215522.656999998</v>
      </c>
      <c r="Y90" s="36">
        <f t="shared" si="21"/>
        <v>34023378.398709998</v>
      </c>
      <c r="Z90" s="36">
        <f t="shared" si="16"/>
        <v>14741319046.379999</v>
      </c>
      <c r="AA90" s="36">
        <f t="shared" si="17"/>
        <v>5151644310.5757895</v>
      </c>
      <c r="AB90" s="36">
        <f t="shared" si="18"/>
        <v>9589674735.8042107</v>
      </c>
      <c r="AC90" s="92"/>
    </row>
    <row r="91" spans="3:29" x14ac:dyDescent="0.3">
      <c r="C91" s="124">
        <v>44835</v>
      </c>
      <c r="D91" s="26" t="s">
        <v>108</v>
      </c>
      <c r="E91" s="26" t="s">
        <v>330</v>
      </c>
      <c r="F91" s="115" t="s">
        <v>442</v>
      </c>
      <c r="G91" s="27" t="s">
        <v>28</v>
      </c>
      <c r="H91" s="27" t="s">
        <v>443</v>
      </c>
      <c r="I91" s="116">
        <v>44851.569444444445</v>
      </c>
      <c r="J91" s="116">
        <v>44836</v>
      </c>
      <c r="K91" s="29">
        <v>59991.481</v>
      </c>
      <c r="L91" s="29">
        <v>59521.006999999998</v>
      </c>
      <c r="M91" s="32">
        <v>948.3</v>
      </c>
      <c r="N91" s="32" t="s">
        <v>27</v>
      </c>
      <c r="O91" s="101">
        <v>90.33</v>
      </c>
      <c r="P91" s="32">
        <f t="shared" si="20"/>
        <v>1038.6299999999999</v>
      </c>
      <c r="Q91" s="32">
        <v>433.27</v>
      </c>
      <c r="R91" s="32">
        <f t="shared" si="12"/>
        <v>335.57600000000002</v>
      </c>
      <c r="S91" s="32">
        <v>111.47</v>
      </c>
      <c r="T91" s="33">
        <f t="shared" si="13"/>
        <v>-224.10600000000002</v>
      </c>
      <c r="U91" s="33">
        <f t="shared" si="14"/>
        <v>-17887618839.75</v>
      </c>
      <c r="V91" s="33"/>
      <c r="W91" s="27" t="s">
        <v>28</v>
      </c>
      <c r="X91" s="36">
        <f t="shared" si="15"/>
        <v>79817670.386999995</v>
      </c>
      <c r="Y91" s="36">
        <f t="shared" si="21"/>
        <v>61820303.500409991</v>
      </c>
      <c r="Z91" s="36">
        <f t="shared" si="16"/>
        <v>26784894557.790001</v>
      </c>
      <c r="AA91" s="36">
        <f t="shared" si="17"/>
        <v>8897275718.0388889</v>
      </c>
      <c r="AB91" s="36">
        <f t="shared" si="18"/>
        <v>17887618839.751114</v>
      </c>
      <c r="AC91" s="92"/>
    </row>
    <row r="92" spans="3:29" x14ac:dyDescent="0.3">
      <c r="C92" s="124">
        <v>44835</v>
      </c>
      <c r="D92" s="26" t="s">
        <v>111</v>
      </c>
      <c r="E92" s="26" t="s">
        <v>330</v>
      </c>
      <c r="F92" s="115" t="s">
        <v>341</v>
      </c>
      <c r="G92" s="27" t="s">
        <v>28</v>
      </c>
      <c r="H92" s="27" t="s">
        <v>444</v>
      </c>
      <c r="I92" s="116">
        <v>44835.371527777781</v>
      </c>
      <c r="J92" s="116">
        <v>44817</v>
      </c>
      <c r="K92" s="29">
        <v>36154.461000000003</v>
      </c>
      <c r="L92" s="29">
        <v>36027.542999999998</v>
      </c>
      <c r="M92" s="32">
        <v>844.2</v>
      </c>
      <c r="N92" s="32" t="s">
        <v>27</v>
      </c>
      <c r="O92" s="101">
        <v>80.66</v>
      </c>
      <c r="P92" s="32">
        <f t="shared" si="20"/>
        <v>924.86</v>
      </c>
      <c r="Q92" s="32">
        <v>432.78</v>
      </c>
      <c r="R92" s="32">
        <f t="shared" si="12"/>
        <v>298.47899999999998</v>
      </c>
      <c r="S92" s="32">
        <v>111.47</v>
      </c>
      <c r="T92" s="33">
        <f t="shared" si="13"/>
        <v>-187.00899999999999</v>
      </c>
      <c r="U92" s="33">
        <f t="shared" si="14"/>
        <v>-9034953691.8999996</v>
      </c>
      <c r="V92" s="33"/>
      <c r="W92" s="27" t="s">
        <v>28</v>
      </c>
      <c r="X92" s="36">
        <f t="shared" si="15"/>
        <v>48312935.162999995</v>
      </c>
      <c r="Y92" s="36">
        <f t="shared" si="21"/>
        <v>33320433.418979999</v>
      </c>
      <c r="Z92" s="36">
        <f t="shared" si="16"/>
        <v>14420396574.52</v>
      </c>
      <c r="AA92" s="36">
        <f t="shared" si="17"/>
        <v>5385442882.6196098</v>
      </c>
      <c r="AB92" s="36">
        <f t="shared" si="18"/>
        <v>9034953691.9003906</v>
      </c>
      <c r="AC92" s="92"/>
    </row>
    <row r="93" spans="3:29" x14ac:dyDescent="0.3">
      <c r="C93" s="124">
        <v>44835</v>
      </c>
      <c r="D93" s="26" t="s">
        <v>111</v>
      </c>
      <c r="E93" s="26" t="s">
        <v>330</v>
      </c>
      <c r="F93" s="115" t="s">
        <v>445</v>
      </c>
      <c r="G93" s="27" t="s">
        <v>28</v>
      </c>
      <c r="H93" s="27" t="s">
        <v>435</v>
      </c>
      <c r="I93" s="116">
        <v>44849.364583333336</v>
      </c>
      <c r="J93" s="116">
        <v>44836</v>
      </c>
      <c r="K93" s="29">
        <v>36938.803</v>
      </c>
      <c r="L93" s="29">
        <v>36877.705000000002</v>
      </c>
      <c r="M93" s="32">
        <v>948.3</v>
      </c>
      <c r="N93" s="32" t="s">
        <v>27</v>
      </c>
      <c r="O93" s="101">
        <v>79.37</v>
      </c>
      <c r="P93" s="32">
        <f t="shared" si="20"/>
        <v>1027.67</v>
      </c>
      <c r="Q93" s="32">
        <v>432.78</v>
      </c>
      <c r="R93" s="32">
        <f t="shared" si="12"/>
        <v>331.65899999999999</v>
      </c>
      <c r="S93" s="32">
        <v>111.47</v>
      </c>
      <c r="T93" s="33">
        <f t="shared" si="13"/>
        <v>-220.18899999999999</v>
      </c>
      <c r="U93" s="33">
        <f t="shared" si="14"/>
        <v>-10889007146.549999</v>
      </c>
      <c r="V93" s="33"/>
      <c r="W93" s="27" t="s">
        <v>28</v>
      </c>
      <c r="X93" s="36">
        <f t="shared" si="15"/>
        <v>49453002.405000001</v>
      </c>
      <c r="Y93" s="36">
        <f t="shared" si="21"/>
        <v>37898111.097350001</v>
      </c>
      <c r="Z93" s="36">
        <f t="shared" si="16"/>
        <v>16401533324.639999</v>
      </c>
      <c r="AA93" s="36">
        <f t="shared" si="17"/>
        <v>5512526178.08535</v>
      </c>
      <c r="AB93" s="36">
        <f t="shared" si="18"/>
        <v>10889007146.554649</v>
      </c>
      <c r="AC93" s="92"/>
    </row>
    <row r="94" spans="3:29" x14ac:dyDescent="0.3">
      <c r="C94" s="124">
        <v>44835</v>
      </c>
      <c r="D94" s="26" t="s">
        <v>111</v>
      </c>
      <c r="E94" s="26" t="s">
        <v>330</v>
      </c>
      <c r="F94" s="115" t="s">
        <v>446</v>
      </c>
      <c r="G94" s="27" t="s">
        <v>424</v>
      </c>
      <c r="H94" s="27" t="s">
        <v>447</v>
      </c>
      <c r="I94" s="116">
        <v>44857.361111111109</v>
      </c>
      <c r="J94" s="116">
        <v>44840</v>
      </c>
      <c r="K94" s="29">
        <v>20000</v>
      </c>
      <c r="L94" s="29">
        <v>20036.000307382154</v>
      </c>
      <c r="M94" s="32">
        <v>1027.5999999999999</v>
      </c>
      <c r="N94" s="32" t="s">
        <v>27</v>
      </c>
      <c r="O94" s="101">
        <v>76.790000000000006</v>
      </c>
      <c r="P94" s="32">
        <f t="shared" si="20"/>
        <v>1104.3899999999999</v>
      </c>
      <c r="Q94" s="32">
        <v>432.78</v>
      </c>
      <c r="R94" s="32">
        <f t="shared" si="12"/>
        <v>356.41899999999998</v>
      </c>
      <c r="S94" s="32">
        <v>111.47</v>
      </c>
      <c r="T94" s="33">
        <f t="shared" si="13"/>
        <v>-244.94899999999998</v>
      </c>
      <c r="U94" s="33">
        <f t="shared" si="14"/>
        <v>-6581357438.8900003</v>
      </c>
      <c r="V94" s="33"/>
      <c r="W94" s="27" t="s">
        <v>28</v>
      </c>
      <c r="X94" s="36">
        <f t="shared" si="15"/>
        <v>26868276.412199467</v>
      </c>
      <c r="Y94" s="36">
        <f>K94*P94</f>
        <v>22087799.999999996</v>
      </c>
      <c r="Z94" s="36">
        <f t="shared" si="16"/>
        <v>9576364210.5599995</v>
      </c>
      <c r="AA94" s="36">
        <f t="shared" si="17"/>
        <v>2995006771.6678748</v>
      </c>
      <c r="AB94" s="36">
        <f t="shared" si="18"/>
        <v>6581357438.8921242</v>
      </c>
      <c r="AC94" s="92"/>
    </row>
    <row r="95" spans="3:29" x14ac:dyDescent="0.3">
      <c r="C95" s="124">
        <v>44835</v>
      </c>
      <c r="D95" s="26" t="s">
        <v>111</v>
      </c>
      <c r="E95" s="26" t="s">
        <v>330</v>
      </c>
      <c r="F95" s="115" t="s">
        <v>446</v>
      </c>
      <c r="G95" s="27" t="s">
        <v>424</v>
      </c>
      <c r="H95" s="27" t="s">
        <v>447</v>
      </c>
      <c r="I95" s="116">
        <v>44857.361111111109</v>
      </c>
      <c r="J95" s="116">
        <v>44840</v>
      </c>
      <c r="K95" s="29">
        <v>17490.791000000001</v>
      </c>
      <c r="L95" s="29">
        <v>17522.274692617852</v>
      </c>
      <c r="M95" s="32">
        <v>1027.5999999999999</v>
      </c>
      <c r="N95" s="32" t="s">
        <v>27</v>
      </c>
      <c r="O95" s="101">
        <v>90.33</v>
      </c>
      <c r="P95" s="32">
        <f t="shared" si="20"/>
        <v>1117.9299999999998</v>
      </c>
      <c r="Q95" s="32">
        <v>433.27</v>
      </c>
      <c r="R95" s="32">
        <f t="shared" si="12"/>
        <v>361.197</v>
      </c>
      <c r="S95" s="32">
        <v>111.47</v>
      </c>
      <c r="T95" s="33">
        <f t="shared" si="13"/>
        <v>-249.727</v>
      </c>
      <c r="U95" s="33">
        <f t="shared" si="14"/>
        <v>-5867927808.5900002</v>
      </c>
      <c r="V95" s="33"/>
      <c r="W95" s="27" t="s">
        <v>28</v>
      </c>
      <c r="X95" s="36">
        <f t="shared" si="15"/>
        <v>23497370.362800539</v>
      </c>
      <c r="Y95" s="36">
        <f>K95*P95</f>
        <v>19553479.98263</v>
      </c>
      <c r="Z95" s="36">
        <f t="shared" si="16"/>
        <v>8487179682.9300003</v>
      </c>
      <c r="AA95" s="36">
        <f t="shared" si="17"/>
        <v>2619251874.3413758</v>
      </c>
      <c r="AB95" s="36">
        <f t="shared" si="18"/>
        <v>5867927808.588625</v>
      </c>
      <c r="AC95" s="92"/>
    </row>
    <row r="96" spans="3:29" x14ac:dyDescent="0.3">
      <c r="C96" s="124">
        <v>44835</v>
      </c>
      <c r="D96" s="26" t="s">
        <v>33</v>
      </c>
      <c r="E96" s="26" t="s">
        <v>330</v>
      </c>
      <c r="F96" s="115" t="s">
        <v>448</v>
      </c>
      <c r="G96" s="27" t="s">
        <v>424</v>
      </c>
      <c r="H96" s="27" t="s">
        <v>425</v>
      </c>
      <c r="I96" s="116">
        <v>44853.451388888891</v>
      </c>
      <c r="J96" s="116">
        <v>44837</v>
      </c>
      <c r="K96" s="29">
        <v>37875.228999999999</v>
      </c>
      <c r="L96" s="29">
        <v>37789.449000000001</v>
      </c>
      <c r="M96" s="32">
        <v>948.3</v>
      </c>
      <c r="N96" s="32" t="s">
        <v>27</v>
      </c>
      <c r="O96" s="101">
        <v>90.33</v>
      </c>
      <c r="P96" s="32">
        <f t="shared" si="20"/>
        <v>1038.6299999999999</v>
      </c>
      <c r="Q96" s="32">
        <v>433.27</v>
      </c>
      <c r="R96" s="32">
        <f t="shared" si="12"/>
        <v>335.57600000000002</v>
      </c>
      <c r="S96" s="32">
        <v>111.47</v>
      </c>
      <c r="T96" s="33">
        <f t="shared" si="13"/>
        <v>-224.10600000000002</v>
      </c>
      <c r="U96" s="33">
        <f t="shared" si="14"/>
        <v>-11356717467.43</v>
      </c>
      <c r="V96" s="33"/>
      <c r="W96" s="27" t="s">
        <v>28</v>
      </c>
      <c r="X96" s="36">
        <f t="shared" si="15"/>
        <v>50675651.108999997</v>
      </c>
      <c r="Y96" s="36">
        <f>L96*P96</f>
        <v>39249255.414869994</v>
      </c>
      <c r="Z96" s="36">
        <f t="shared" si="16"/>
        <v>17005532296.549999</v>
      </c>
      <c r="AA96" s="36">
        <f t="shared" si="17"/>
        <v>5648814829.1202297</v>
      </c>
      <c r="AB96" s="36">
        <f t="shared" si="18"/>
        <v>11356717467.42977</v>
      </c>
      <c r="AC96" s="92"/>
    </row>
    <row r="97" spans="3:29" x14ac:dyDescent="0.3">
      <c r="C97" s="124">
        <v>44835</v>
      </c>
      <c r="D97" s="26" t="s">
        <v>36</v>
      </c>
      <c r="E97" s="26" t="s">
        <v>330</v>
      </c>
      <c r="F97" s="115" t="s">
        <v>187</v>
      </c>
      <c r="G97" s="27" t="s">
        <v>28</v>
      </c>
      <c r="H97" s="27" t="s">
        <v>449</v>
      </c>
      <c r="I97" s="116">
        <v>44835.364583333336</v>
      </c>
      <c r="J97" s="116">
        <v>44817</v>
      </c>
      <c r="K97" s="29">
        <v>38053.535000000003</v>
      </c>
      <c r="L97" s="29">
        <v>38143.425000000003</v>
      </c>
      <c r="M97" s="32">
        <v>844.2</v>
      </c>
      <c r="N97" s="32" t="s">
        <v>27</v>
      </c>
      <c r="O97" s="101">
        <v>80.66</v>
      </c>
      <c r="P97" s="32">
        <f t="shared" si="20"/>
        <v>924.86</v>
      </c>
      <c r="Q97" s="32">
        <v>433.27</v>
      </c>
      <c r="R97" s="32">
        <f t="shared" si="12"/>
        <v>298.81700000000001</v>
      </c>
      <c r="S97" s="32">
        <v>111.47</v>
      </c>
      <c r="T97" s="33">
        <f t="shared" si="13"/>
        <v>-187.34700000000001</v>
      </c>
      <c r="U97" s="33">
        <f t="shared" si="14"/>
        <v>-9582861422.5</v>
      </c>
      <c r="V97" s="33"/>
      <c r="W97" s="27" t="s">
        <v>28</v>
      </c>
      <c r="X97" s="36">
        <f t="shared" si="15"/>
        <v>51150332.925000004</v>
      </c>
      <c r="Y97" s="36">
        <f>K97*P97</f>
        <v>35194192.380100004</v>
      </c>
      <c r="Z97" s="36">
        <f t="shared" si="16"/>
        <v>15284589033.65</v>
      </c>
      <c r="AA97" s="36">
        <f t="shared" si="17"/>
        <v>5701727611.1497507</v>
      </c>
      <c r="AB97" s="36">
        <f t="shared" si="18"/>
        <v>9582861422.500248</v>
      </c>
      <c r="AC97" s="92"/>
    </row>
    <row r="98" spans="3:29" x14ac:dyDescent="0.3">
      <c r="C98" s="124">
        <v>44835</v>
      </c>
      <c r="D98" s="26" t="s">
        <v>36</v>
      </c>
      <c r="E98" s="26" t="s">
        <v>330</v>
      </c>
      <c r="F98" s="115" t="s">
        <v>368</v>
      </c>
      <c r="G98" s="27" t="s">
        <v>28</v>
      </c>
      <c r="H98" s="27" t="s">
        <v>450</v>
      </c>
      <c r="I98" s="116">
        <v>44837.375</v>
      </c>
      <c r="J98" s="116">
        <v>44822</v>
      </c>
      <c r="K98" s="29">
        <v>38093.114999999998</v>
      </c>
      <c r="L98" s="29">
        <v>38018.150999999998</v>
      </c>
      <c r="M98" s="32">
        <v>835.5</v>
      </c>
      <c r="N98" s="32" t="s">
        <v>27</v>
      </c>
      <c r="O98" s="101">
        <v>80.66</v>
      </c>
      <c r="P98" s="32">
        <f t="shared" si="20"/>
        <v>916.16</v>
      </c>
      <c r="Q98" s="32">
        <v>433.27</v>
      </c>
      <c r="R98" s="32">
        <f t="shared" si="12"/>
        <v>296.00599999999997</v>
      </c>
      <c r="S98" s="32">
        <v>111.47</v>
      </c>
      <c r="T98" s="33">
        <f t="shared" si="13"/>
        <v>-184.53599999999997</v>
      </c>
      <c r="U98" s="33">
        <f t="shared" si="14"/>
        <v>-9408077184.8500004</v>
      </c>
      <c r="V98" s="33"/>
      <c r="W98" s="27" t="s">
        <v>28</v>
      </c>
      <c r="X98" s="36">
        <f t="shared" si="15"/>
        <v>50982340.490999997</v>
      </c>
      <c r="Y98" s="36">
        <f>L98*P98</f>
        <v>34830709.22016</v>
      </c>
      <c r="Z98" s="36">
        <f t="shared" si="16"/>
        <v>15091078679.379999</v>
      </c>
      <c r="AA98" s="36">
        <f t="shared" si="17"/>
        <v>5683001494.5317698</v>
      </c>
      <c r="AB98" s="36">
        <f t="shared" si="18"/>
        <v>9408077184.8482285</v>
      </c>
      <c r="AC98" s="92"/>
    </row>
    <row r="99" spans="3:29" x14ac:dyDescent="0.3">
      <c r="C99" s="124">
        <v>44835</v>
      </c>
      <c r="D99" s="26" t="s">
        <v>36</v>
      </c>
      <c r="E99" s="26" t="s">
        <v>330</v>
      </c>
      <c r="F99" s="115" t="s">
        <v>451</v>
      </c>
      <c r="G99" s="27" t="s">
        <v>28</v>
      </c>
      <c r="H99" s="27" t="s">
        <v>452</v>
      </c>
      <c r="I99" s="116">
        <v>44845.722222222219</v>
      </c>
      <c r="J99" s="116">
        <v>44830</v>
      </c>
      <c r="K99" s="29">
        <v>30357.491999999998</v>
      </c>
      <c r="L99" s="29">
        <v>30254.864999999998</v>
      </c>
      <c r="M99" s="32">
        <v>838.65</v>
      </c>
      <c r="N99" s="32" t="s">
        <v>27</v>
      </c>
      <c r="O99" s="101">
        <v>80.66</v>
      </c>
      <c r="P99" s="32">
        <f t="shared" si="20"/>
        <v>919.31</v>
      </c>
      <c r="Q99" s="32">
        <v>433.27</v>
      </c>
      <c r="R99" s="32">
        <f t="shared" si="12"/>
        <v>297.024</v>
      </c>
      <c r="S99" s="32">
        <v>111.47</v>
      </c>
      <c r="T99" s="33">
        <f t="shared" si="13"/>
        <v>-185.554</v>
      </c>
      <c r="U99" s="33">
        <f t="shared" si="14"/>
        <v>-7528254946.3000002</v>
      </c>
      <c r="V99" s="33"/>
      <c r="W99" s="27" t="s">
        <v>28</v>
      </c>
      <c r="X99" s="36">
        <f t="shared" si="15"/>
        <v>40571773.964999996</v>
      </c>
      <c r="Y99" s="36">
        <f>L99*P99</f>
        <v>27813599.943149995</v>
      </c>
      <c r="Z99" s="36">
        <f t="shared" si="16"/>
        <v>12050790590.18</v>
      </c>
      <c r="AA99" s="36">
        <f t="shared" si="17"/>
        <v>4522535643.8785496</v>
      </c>
      <c r="AB99" s="36">
        <f t="shared" si="18"/>
        <v>7528254946.3014507</v>
      </c>
      <c r="AC99" s="92"/>
    </row>
    <row r="100" spans="3:29" x14ac:dyDescent="0.3">
      <c r="C100" s="124">
        <v>44835</v>
      </c>
      <c r="D100" s="26" t="s">
        <v>36</v>
      </c>
      <c r="E100" s="26" t="s">
        <v>330</v>
      </c>
      <c r="F100" s="115" t="s">
        <v>453</v>
      </c>
      <c r="G100" s="27" t="s">
        <v>307</v>
      </c>
      <c r="H100" s="27" t="s">
        <v>443</v>
      </c>
      <c r="I100" s="116">
        <v>44850.642361111109</v>
      </c>
      <c r="J100" s="116">
        <v>44835</v>
      </c>
      <c r="K100" s="29">
        <v>30559.376</v>
      </c>
      <c r="L100" s="29">
        <v>30585.065999999999</v>
      </c>
      <c r="M100" s="32">
        <v>948.3</v>
      </c>
      <c r="N100" s="32" t="s">
        <v>27</v>
      </c>
      <c r="O100" s="101">
        <v>90.33</v>
      </c>
      <c r="P100" s="32">
        <f t="shared" si="20"/>
        <v>1038.6299999999999</v>
      </c>
      <c r="Q100" s="32">
        <v>432.78</v>
      </c>
      <c r="R100" s="32">
        <f t="shared" si="12"/>
        <v>335.19600000000003</v>
      </c>
      <c r="S100" s="32">
        <v>111.47</v>
      </c>
      <c r="T100" s="33">
        <f t="shared" si="13"/>
        <v>-223.72600000000003</v>
      </c>
      <c r="U100" s="33">
        <f t="shared" si="14"/>
        <v>-9176026472.2000008</v>
      </c>
      <c r="V100" s="33"/>
      <c r="W100" s="27" t="s">
        <v>307</v>
      </c>
      <c r="X100" s="36">
        <f t="shared" si="15"/>
        <v>41014573.505999997</v>
      </c>
      <c r="Y100" s="36">
        <f>K100*P100</f>
        <v>31739884.694879998</v>
      </c>
      <c r="Z100" s="36">
        <f t="shared" si="16"/>
        <v>13747920980.92</v>
      </c>
      <c r="AA100" s="36">
        <f t="shared" si="17"/>
        <v>4571894508.7138195</v>
      </c>
      <c r="AB100" s="36">
        <f t="shared" si="18"/>
        <v>9176026472.2061806</v>
      </c>
      <c r="AC100" s="92"/>
    </row>
    <row r="101" spans="3:29" x14ac:dyDescent="0.3">
      <c r="C101" s="124">
        <v>44835</v>
      </c>
      <c r="D101" s="26" t="s">
        <v>36</v>
      </c>
      <c r="E101" s="26" t="s">
        <v>330</v>
      </c>
      <c r="F101" s="115" t="s">
        <v>306</v>
      </c>
      <c r="G101" s="27" t="s">
        <v>424</v>
      </c>
      <c r="H101" s="27" t="s">
        <v>430</v>
      </c>
      <c r="I101" s="116">
        <v>44858.361111111109</v>
      </c>
      <c r="J101" s="116">
        <v>44836</v>
      </c>
      <c r="K101" s="29">
        <v>38031.023000000001</v>
      </c>
      <c r="L101" s="29">
        <v>37991.790999999997</v>
      </c>
      <c r="M101" s="32">
        <v>948.3</v>
      </c>
      <c r="N101" s="32">
        <v>1034.45</v>
      </c>
      <c r="O101" s="101">
        <v>90.33</v>
      </c>
      <c r="P101" s="32">
        <f t="shared" ref="P101:P107" si="22">MIN(M101,N101)+O101</f>
        <v>1038.6299999999999</v>
      </c>
      <c r="Q101" s="32">
        <v>432.78</v>
      </c>
      <c r="R101" s="32">
        <f t="shared" si="12"/>
        <v>335.19600000000003</v>
      </c>
      <c r="S101" s="32">
        <v>111.47</v>
      </c>
      <c r="T101" s="33">
        <f t="shared" si="13"/>
        <v>-223.72600000000003</v>
      </c>
      <c r="U101" s="33">
        <f t="shared" si="14"/>
        <v>-11398166672.01</v>
      </c>
      <c r="V101" s="33"/>
      <c r="W101" s="27" t="s">
        <v>28</v>
      </c>
      <c r="X101" s="36">
        <f t="shared" si="15"/>
        <v>50946991.730999999</v>
      </c>
      <c r="Y101" s="36">
        <f t="shared" ref="Y101:Y106" si="23">L101*P101</f>
        <v>39459413.886329994</v>
      </c>
      <c r="Z101" s="36">
        <f t="shared" si="16"/>
        <v>17077227840.26</v>
      </c>
      <c r="AA101" s="36">
        <f t="shared" si="17"/>
        <v>5679061168.25457</v>
      </c>
      <c r="AB101" s="36">
        <f t="shared" si="18"/>
        <v>11398166672.00543</v>
      </c>
      <c r="AC101" s="92"/>
    </row>
    <row r="102" spans="3:29" x14ac:dyDescent="0.3">
      <c r="C102" s="124">
        <v>44835</v>
      </c>
      <c r="D102" s="26" t="s">
        <v>33</v>
      </c>
      <c r="E102" s="26" t="s">
        <v>23</v>
      </c>
      <c r="F102" s="115" t="s">
        <v>454</v>
      </c>
      <c r="G102" s="27" t="s">
        <v>28</v>
      </c>
      <c r="H102" s="116" t="s">
        <v>455</v>
      </c>
      <c r="I102" s="116">
        <v>44862</v>
      </c>
      <c r="J102" s="116">
        <v>44840</v>
      </c>
      <c r="K102" s="29">
        <v>38541.286999999997</v>
      </c>
      <c r="L102" s="29">
        <v>38485.326999999997</v>
      </c>
      <c r="M102" s="32">
        <v>1027.5999999999999</v>
      </c>
      <c r="N102" s="32"/>
      <c r="O102" s="101">
        <v>41.12</v>
      </c>
      <c r="P102" s="32">
        <f t="shared" si="22"/>
        <v>1068.7199999999998</v>
      </c>
      <c r="Q102" s="32">
        <v>432.78</v>
      </c>
      <c r="R102" s="32">
        <f t="shared" si="12"/>
        <v>344.90699999999998</v>
      </c>
      <c r="S102" s="32">
        <v>111.47</v>
      </c>
      <c r="T102" s="33">
        <f t="shared" si="13"/>
        <v>-233.43699999999998</v>
      </c>
      <c r="U102" s="33">
        <f t="shared" si="14"/>
        <v>-12047408933</v>
      </c>
      <c r="V102" s="33"/>
      <c r="W102" s="27" t="s">
        <v>28</v>
      </c>
      <c r="X102" s="36">
        <f t="shared" si="15"/>
        <v>51608823.506999999</v>
      </c>
      <c r="Y102" s="36">
        <f t="shared" si="23"/>
        <v>41130038.67143999</v>
      </c>
      <c r="Z102" s="36">
        <f t="shared" si="16"/>
        <v>17800244489.330002</v>
      </c>
      <c r="AA102" s="36">
        <f t="shared" si="17"/>
        <v>5752835556.3252897</v>
      </c>
      <c r="AB102" s="36">
        <f t="shared" si="18"/>
        <v>12047408933.004711</v>
      </c>
      <c r="AC102" s="92"/>
    </row>
    <row r="103" spans="3:29" x14ac:dyDescent="0.3">
      <c r="C103" s="124">
        <v>44835</v>
      </c>
      <c r="D103" s="26" t="s">
        <v>33</v>
      </c>
      <c r="E103" s="26" t="s">
        <v>23</v>
      </c>
      <c r="F103" s="115" t="s">
        <v>456</v>
      </c>
      <c r="G103" s="27" t="s">
        <v>28</v>
      </c>
      <c r="H103" s="116" t="s">
        <v>457</v>
      </c>
      <c r="I103" s="116">
        <v>44862</v>
      </c>
      <c r="J103" s="116">
        <v>44844</v>
      </c>
      <c r="K103" s="29">
        <v>62759.758999999998</v>
      </c>
      <c r="L103" s="29">
        <v>62444.153000000006</v>
      </c>
      <c r="M103" s="32">
        <v>1034.45</v>
      </c>
      <c r="N103" s="32"/>
      <c r="O103" s="101">
        <v>41.12</v>
      </c>
      <c r="P103" s="32">
        <f t="shared" si="22"/>
        <v>1075.57</v>
      </c>
      <c r="Q103" s="32">
        <v>432.78</v>
      </c>
      <c r="R103" s="32">
        <f t="shared" si="12"/>
        <v>347.11799999999999</v>
      </c>
      <c r="S103" s="32">
        <v>111.47</v>
      </c>
      <c r="T103" s="33">
        <f t="shared" si="13"/>
        <v>-235.648</v>
      </c>
      <c r="U103" s="33">
        <f t="shared" si="14"/>
        <v>-19732600126.400002</v>
      </c>
      <c r="V103" s="33"/>
      <c r="W103" s="27" t="s">
        <v>28</v>
      </c>
      <c r="X103" s="36">
        <f t="shared" si="15"/>
        <v>83737609.173000008</v>
      </c>
      <c r="Y103" s="36">
        <f t="shared" si="23"/>
        <v>67163057.642210007</v>
      </c>
      <c r="Z103" s="36">
        <f t="shared" si="16"/>
        <v>29066831420.91</v>
      </c>
      <c r="AA103" s="36">
        <f t="shared" si="17"/>
        <v>9334231294.5143108</v>
      </c>
      <c r="AB103" s="36">
        <f t="shared" si="18"/>
        <v>19732600126.395691</v>
      </c>
      <c r="AC103" s="92"/>
    </row>
    <row r="104" spans="3:29" x14ac:dyDescent="0.3">
      <c r="C104" s="124">
        <v>44835</v>
      </c>
      <c r="D104" s="26" t="s">
        <v>36</v>
      </c>
      <c r="E104" s="26" t="s">
        <v>23</v>
      </c>
      <c r="F104" s="115" t="s">
        <v>159</v>
      </c>
      <c r="G104" s="27" t="s">
        <v>28</v>
      </c>
      <c r="H104" s="116" t="s">
        <v>457</v>
      </c>
      <c r="I104" s="116">
        <v>44862</v>
      </c>
      <c r="J104" s="116">
        <v>44844</v>
      </c>
      <c r="K104" s="29">
        <v>59973.502</v>
      </c>
      <c r="L104" s="29">
        <v>59889.894999999997</v>
      </c>
      <c r="M104" s="32">
        <v>1034.45</v>
      </c>
      <c r="N104" s="32" t="s">
        <v>27</v>
      </c>
      <c r="O104" s="101">
        <v>41.12</v>
      </c>
      <c r="P104" s="32">
        <f t="shared" si="22"/>
        <v>1075.57</v>
      </c>
      <c r="Q104" s="32">
        <v>432.78</v>
      </c>
      <c r="R104" s="32">
        <f t="shared" si="12"/>
        <v>347.11799999999999</v>
      </c>
      <c r="S104" s="32">
        <v>111.47</v>
      </c>
      <c r="T104" s="33">
        <f t="shared" si="13"/>
        <v>-235.648</v>
      </c>
      <c r="U104" s="33">
        <f t="shared" si="14"/>
        <v>-18925444463.099998</v>
      </c>
      <c r="V104" s="33"/>
      <c r="W104" s="27" t="s">
        <v>28</v>
      </c>
      <c r="X104" s="36">
        <f t="shared" si="15"/>
        <v>80312349.194999993</v>
      </c>
      <c r="Y104" s="36">
        <f t="shared" si="23"/>
        <v>64415774.36514999</v>
      </c>
      <c r="Z104" s="36">
        <f t="shared" si="16"/>
        <v>27877862027.869999</v>
      </c>
      <c r="AA104" s="36">
        <f t="shared" si="17"/>
        <v>8952417564.7666492</v>
      </c>
      <c r="AB104" s="36">
        <f t="shared" si="18"/>
        <v>18925444463.103348</v>
      </c>
      <c r="AC104" s="92"/>
    </row>
    <row r="105" spans="3:29" x14ac:dyDescent="0.3">
      <c r="C105" s="124">
        <v>44835</v>
      </c>
      <c r="D105" s="26" t="s">
        <v>86</v>
      </c>
      <c r="E105" s="26" t="s">
        <v>43</v>
      </c>
      <c r="F105" s="115" t="s">
        <v>458</v>
      </c>
      <c r="G105" s="27" t="s">
        <v>307</v>
      </c>
      <c r="H105" s="116" t="s">
        <v>459</v>
      </c>
      <c r="I105" s="116">
        <v>44865.381944444445</v>
      </c>
      <c r="J105" s="116">
        <v>44849</v>
      </c>
      <c r="K105" s="29">
        <v>59995.089</v>
      </c>
      <c r="L105" s="29">
        <v>59969.061000000002</v>
      </c>
      <c r="M105" s="32">
        <v>984.35</v>
      </c>
      <c r="N105" s="32"/>
      <c r="O105" s="136">
        <v>35</v>
      </c>
      <c r="P105" s="32">
        <f t="shared" si="22"/>
        <v>1019.35</v>
      </c>
      <c r="Q105" s="32">
        <v>433.27</v>
      </c>
      <c r="R105" s="32">
        <f t="shared" si="12"/>
        <v>329.34699999999998</v>
      </c>
      <c r="S105" s="32">
        <v>111.47</v>
      </c>
      <c r="T105" s="33">
        <f t="shared" si="13"/>
        <v>-217.87699999999998</v>
      </c>
      <c r="U105" s="33">
        <f t="shared" si="14"/>
        <v>-17521343877.790001</v>
      </c>
      <c r="V105" s="33"/>
      <c r="W105" s="27" t="s">
        <v>28</v>
      </c>
      <c r="X105" s="36">
        <f t="shared" si="15"/>
        <v>80418510.800999999</v>
      </c>
      <c r="Y105" s="36">
        <f t="shared" si="23"/>
        <v>61129462.330350004</v>
      </c>
      <c r="Z105" s="36">
        <f t="shared" si="16"/>
        <v>26485595276.779999</v>
      </c>
      <c r="AA105" s="36">
        <f t="shared" si="17"/>
        <v>8964251398.9874706</v>
      </c>
      <c r="AB105" s="36">
        <f t="shared" si="18"/>
        <v>17521343877.792526</v>
      </c>
      <c r="AC105" s="92"/>
    </row>
    <row r="106" spans="3:29" x14ac:dyDescent="0.3">
      <c r="C106" s="124">
        <v>44835</v>
      </c>
      <c r="D106" s="26" t="s">
        <v>140</v>
      </c>
      <c r="E106" s="26" t="s">
        <v>43</v>
      </c>
      <c r="F106" s="115" t="s">
        <v>460</v>
      </c>
      <c r="G106" s="27" t="s">
        <v>28</v>
      </c>
      <c r="H106" s="116" t="s">
        <v>457</v>
      </c>
      <c r="I106" s="116">
        <v>44863.746527777781</v>
      </c>
      <c r="J106" s="116">
        <v>44848</v>
      </c>
      <c r="K106" s="29">
        <v>37070.733999999997</v>
      </c>
      <c r="L106" s="29">
        <v>37069.47</v>
      </c>
      <c r="M106" s="32">
        <v>1008.75</v>
      </c>
      <c r="N106" s="32"/>
      <c r="O106" s="136">
        <v>35</v>
      </c>
      <c r="P106" s="32">
        <f t="shared" si="22"/>
        <v>1043.75</v>
      </c>
      <c r="Q106" s="32">
        <v>417.42</v>
      </c>
      <c r="R106" s="32">
        <f t="shared" si="12"/>
        <v>324.89299999999997</v>
      </c>
      <c r="S106" s="32">
        <v>111.47</v>
      </c>
      <c r="T106" s="33">
        <f t="shared" si="13"/>
        <v>-213.42299999999997</v>
      </c>
      <c r="U106" s="33">
        <f t="shared" si="14"/>
        <v>-10609291321.879999</v>
      </c>
      <c r="V106" s="33"/>
      <c r="W106" s="27" t="s">
        <v>28</v>
      </c>
      <c r="X106" s="36">
        <f t="shared" si="15"/>
        <v>49710159.270000003</v>
      </c>
      <c r="Y106" s="36">
        <f t="shared" si="23"/>
        <v>38691259.3125</v>
      </c>
      <c r="Z106" s="36">
        <f t="shared" si="16"/>
        <v>16150482775.709999</v>
      </c>
      <c r="AA106" s="36">
        <f t="shared" si="17"/>
        <v>5541191453.8269005</v>
      </c>
      <c r="AB106" s="36">
        <f t="shared" si="18"/>
        <v>10609291321.883099</v>
      </c>
      <c r="AC106" s="92"/>
    </row>
    <row r="107" spans="3:29" x14ac:dyDescent="0.3">
      <c r="C107" s="124">
        <v>44835</v>
      </c>
      <c r="D107" s="26" t="s">
        <v>140</v>
      </c>
      <c r="E107" s="26" t="s">
        <v>43</v>
      </c>
      <c r="F107" s="115" t="s">
        <v>377</v>
      </c>
      <c r="G107" s="27" t="s">
        <v>28</v>
      </c>
      <c r="H107" s="116" t="s">
        <v>461</v>
      </c>
      <c r="I107" s="116">
        <v>44864.677083333336</v>
      </c>
      <c r="J107" s="116">
        <v>44848</v>
      </c>
      <c r="K107" s="29">
        <v>38019.216999999997</v>
      </c>
      <c r="L107" s="29">
        <v>38096.868000000002</v>
      </c>
      <c r="M107" s="32">
        <v>1008.75</v>
      </c>
      <c r="N107" s="32"/>
      <c r="O107" s="136">
        <v>35</v>
      </c>
      <c r="P107" s="32">
        <f t="shared" si="22"/>
        <v>1043.75</v>
      </c>
      <c r="Q107" s="32">
        <v>417.42</v>
      </c>
      <c r="R107" s="32">
        <f t="shared" si="12"/>
        <v>324.89299999999997</v>
      </c>
      <c r="S107" s="32">
        <v>111.47</v>
      </c>
      <c r="T107" s="33">
        <f t="shared" si="13"/>
        <v>-213.42299999999997</v>
      </c>
      <c r="U107" s="33">
        <f t="shared" si="14"/>
        <v>-10903332879.139999</v>
      </c>
      <c r="V107" s="33"/>
      <c r="W107" s="27" t="s">
        <v>28</v>
      </c>
      <c r="X107" s="36">
        <f t="shared" si="15"/>
        <v>51087899.988000005</v>
      </c>
      <c r="Y107" s="36">
        <f>K107*P107</f>
        <v>39682557.743749999</v>
      </c>
      <c r="Z107" s="36">
        <f t="shared" si="16"/>
        <v>16598101090.799999</v>
      </c>
      <c r="AA107" s="36">
        <f t="shared" si="17"/>
        <v>5694768211.6623602</v>
      </c>
      <c r="AB107" s="36">
        <f t="shared" si="18"/>
        <v>10903332879.137638</v>
      </c>
      <c r="AC107" s="92"/>
    </row>
    <row r="108" spans="3:29" ht="14.5" thickBot="1" x14ac:dyDescent="0.35">
      <c r="C108" s="125">
        <v>44835</v>
      </c>
      <c r="D108" s="49" t="s">
        <v>436</v>
      </c>
      <c r="E108" s="49" t="s">
        <v>330</v>
      </c>
      <c r="F108" s="126" t="s">
        <v>462</v>
      </c>
      <c r="G108" s="50" t="s">
        <v>28</v>
      </c>
      <c r="H108" s="50" t="s">
        <v>463</v>
      </c>
      <c r="I108" s="127">
        <v>44864.366666666669</v>
      </c>
      <c r="J108" s="127">
        <v>44836</v>
      </c>
      <c r="K108" s="52">
        <v>90000</v>
      </c>
      <c r="L108" s="52">
        <v>90192.21</v>
      </c>
      <c r="M108" s="53">
        <v>948.3</v>
      </c>
      <c r="N108" s="53" t="s">
        <v>27</v>
      </c>
      <c r="O108" s="130">
        <v>75.825499999999991</v>
      </c>
      <c r="P108" s="53">
        <f>MAX(M108,N108)+O108</f>
        <v>1024.1254999999999</v>
      </c>
      <c r="Q108" s="53">
        <v>432.78</v>
      </c>
      <c r="R108" s="53">
        <f t="shared" si="12"/>
        <v>330.51499999999999</v>
      </c>
      <c r="S108" s="53">
        <v>111.47</v>
      </c>
      <c r="T108" s="54">
        <f t="shared" si="13"/>
        <v>-219.04499999999999</v>
      </c>
      <c r="U108" s="54">
        <f t="shared" si="14"/>
        <v>-26493000689.5</v>
      </c>
      <c r="V108" s="54"/>
      <c r="W108" s="50" t="s">
        <v>28</v>
      </c>
      <c r="X108" s="88">
        <f t="shared" si="15"/>
        <v>120947753.61000001</v>
      </c>
      <c r="Y108" s="88">
        <f>K108*P108</f>
        <v>92171294.999999985</v>
      </c>
      <c r="Z108" s="88">
        <f t="shared" si="16"/>
        <v>39975046784.410004</v>
      </c>
      <c r="AA108" s="88">
        <f t="shared" si="17"/>
        <v>13482046094.906702</v>
      </c>
      <c r="AB108" s="88">
        <f t="shared" si="18"/>
        <v>26493000689.503304</v>
      </c>
      <c r="AC108" s="137"/>
    </row>
    <row r="109" spans="3:29" x14ac:dyDescent="0.3">
      <c r="C109" s="111">
        <v>44866</v>
      </c>
      <c r="D109" s="16" t="s">
        <v>24</v>
      </c>
      <c r="E109" s="16" t="s">
        <v>23</v>
      </c>
      <c r="F109" s="112" t="s">
        <v>464</v>
      </c>
      <c r="G109" s="17" t="s">
        <v>28</v>
      </c>
      <c r="H109" s="113" t="s">
        <v>465</v>
      </c>
      <c r="I109" s="113">
        <v>44867.354166666664</v>
      </c>
      <c r="J109" s="113">
        <v>44850</v>
      </c>
      <c r="K109" s="19">
        <v>38017.389000000003</v>
      </c>
      <c r="L109" s="19">
        <v>38059.535000000003</v>
      </c>
      <c r="M109" s="22">
        <v>984.35</v>
      </c>
      <c r="N109" s="22" t="s">
        <v>27</v>
      </c>
      <c r="O109" s="105">
        <v>41.12</v>
      </c>
      <c r="P109" s="22">
        <f t="shared" ref="P109:P119" si="24">MIN(M109,N109)+O109</f>
        <v>1025.47</v>
      </c>
      <c r="Q109" s="22">
        <v>432.78</v>
      </c>
      <c r="R109" s="22">
        <f t="shared" si="12"/>
        <v>330.94900000000001</v>
      </c>
      <c r="S109" s="22">
        <v>111.47</v>
      </c>
      <c r="T109" s="23">
        <f t="shared" si="13"/>
        <v>-219.47900000000001</v>
      </c>
      <c r="U109" s="23">
        <f t="shared" si="14"/>
        <v>-11201733302.92</v>
      </c>
      <c r="V109" s="23"/>
      <c r="W109" s="17" t="s">
        <v>28</v>
      </c>
      <c r="X109" s="90">
        <f t="shared" si="15"/>
        <v>51037836.435000002</v>
      </c>
      <c r="Y109" s="90">
        <f>K109*P109</f>
        <v>38985691.897830002</v>
      </c>
      <c r="Z109" s="90">
        <f t="shared" si="16"/>
        <v>16890920930.33</v>
      </c>
      <c r="AA109" s="90">
        <f t="shared" si="17"/>
        <v>5689187627.4094505</v>
      </c>
      <c r="AB109" s="90">
        <f t="shared" si="18"/>
        <v>11201733302.920549</v>
      </c>
      <c r="AC109" s="138"/>
    </row>
    <row r="110" spans="3:29" x14ac:dyDescent="0.3">
      <c r="C110" s="114">
        <v>44866</v>
      </c>
      <c r="D110" s="26" t="s">
        <v>24</v>
      </c>
      <c r="E110" s="26" t="s">
        <v>23</v>
      </c>
      <c r="F110" s="115" t="s">
        <v>466</v>
      </c>
      <c r="G110" s="27" t="s">
        <v>424</v>
      </c>
      <c r="H110" s="116" t="s">
        <v>467</v>
      </c>
      <c r="I110" s="116">
        <v>44886.444444444445</v>
      </c>
      <c r="J110" s="116">
        <v>44871</v>
      </c>
      <c r="K110" s="29">
        <v>37229.006000000001</v>
      </c>
      <c r="L110" s="29">
        <v>37206.404000000002</v>
      </c>
      <c r="M110" s="32">
        <v>995.7</v>
      </c>
      <c r="N110" s="32" t="s">
        <v>27</v>
      </c>
      <c r="O110" s="101">
        <v>41.12</v>
      </c>
      <c r="P110" s="32">
        <f t="shared" si="24"/>
        <v>1036.82</v>
      </c>
      <c r="Q110" s="32">
        <v>432.78</v>
      </c>
      <c r="R110" s="32">
        <f t="shared" si="12"/>
        <v>334.61200000000002</v>
      </c>
      <c r="S110" s="32">
        <v>111.47</v>
      </c>
      <c r="T110" s="33">
        <f t="shared" si="13"/>
        <v>-223.14200000000002</v>
      </c>
      <c r="U110" s="33">
        <f t="shared" si="14"/>
        <v>-11133399589.23</v>
      </c>
      <c r="V110" s="33"/>
      <c r="W110" s="27" t="s">
        <v>424</v>
      </c>
      <c r="X110" s="36">
        <f t="shared" si="15"/>
        <v>49893787.764000006</v>
      </c>
      <c r="Y110" s="36">
        <f t="shared" ref="Y110:Y118" si="25">L110*P110</f>
        <v>38576343.795280002</v>
      </c>
      <c r="Z110" s="36">
        <f t="shared" si="16"/>
        <v>16695060111.290001</v>
      </c>
      <c r="AA110" s="36">
        <f t="shared" si="17"/>
        <v>5561660522.0530806</v>
      </c>
      <c r="AB110" s="36">
        <f t="shared" si="18"/>
        <v>11133399589.236919</v>
      </c>
      <c r="AC110" s="128"/>
    </row>
    <row r="111" spans="3:29" x14ac:dyDescent="0.3">
      <c r="C111" s="114">
        <v>44866</v>
      </c>
      <c r="D111" s="26" t="s">
        <v>24</v>
      </c>
      <c r="E111" s="26" t="s">
        <v>23</v>
      </c>
      <c r="F111" s="115" t="s">
        <v>468</v>
      </c>
      <c r="G111" s="27" t="s">
        <v>424</v>
      </c>
      <c r="H111" s="116" t="s">
        <v>469</v>
      </c>
      <c r="I111" s="116">
        <v>44891.477083333331</v>
      </c>
      <c r="J111" s="116">
        <v>44870</v>
      </c>
      <c r="K111" s="29">
        <v>39420.485999999997</v>
      </c>
      <c r="L111" s="29">
        <v>39330.486000000004</v>
      </c>
      <c r="M111" s="32">
        <v>995.7</v>
      </c>
      <c r="N111" s="32" t="s">
        <v>27</v>
      </c>
      <c r="O111" s="101">
        <v>41.12</v>
      </c>
      <c r="P111" s="32">
        <f t="shared" si="24"/>
        <v>1036.82</v>
      </c>
      <c r="Q111" s="32">
        <v>432.78</v>
      </c>
      <c r="R111" s="32">
        <f t="shared" si="12"/>
        <v>334.61200000000002</v>
      </c>
      <c r="S111" s="32">
        <v>111.47</v>
      </c>
      <c r="T111" s="33">
        <f t="shared" si="13"/>
        <v>-223.14200000000002</v>
      </c>
      <c r="U111" s="33">
        <f t="shared" si="14"/>
        <v>-11768995914.700001</v>
      </c>
      <c r="V111" s="33"/>
      <c r="W111" s="27" t="s">
        <v>424</v>
      </c>
      <c r="X111" s="36">
        <f t="shared" si="15"/>
        <v>52742181.726000004</v>
      </c>
      <c r="Y111" s="36">
        <f t="shared" si="25"/>
        <v>40778634.494520001</v>
      </c>
      <c r="Z111" s="36">
        <f t="shared" si="16"/>
        <v>17648166911.700001</v>
      </c>
      <c r="AA111" s="36">
        <f t="shared" si="17"/>
        <v>5879170996.99722</v>
      </c>
      <c r="AB111" s="36">
        <f t="shared" si="18"/>
        <v>11768995914.702782</v>
      </c>
      <c r="AC111" s="128"/>
    </row>
    <row r="112" spans="3:29" x14ac:dyDescent="0.3">
      <c r="C112" s="114">
        <v>44866</v>
      </c>
      <c r="D112" s="26" t="s">
        <v>64</v>
      </c>
      <c r="E112" s="26" t="s">
        <v>23</v>
      </c>
      <c r="F112" s="115" t="s">
        <v>286</v>
      </c>
      <c r="G112" s="27" t="s">
        <v>307</v>
      </c>
      <c r="H112" s="116" t="s">
        <v>470</v>
      </c>
      <c r="I112" s="116">
        <v>44893.451388888891</v>
      </c>
      <c r="J112" s="116">
        <v>44876</v>
      </c>
      <c r="K112" s="29">
        <v>59860.188999999998</v>
      </c>
      <c r="L112" s="29">
        <v>59838.741999999998</v>
      </c>
      <c r="M112" s="32">
        <v>911.6</v>
      </c>
      <c r="N112" s="32"/>
      <c r="O112" s="101">
        <f>35+12.25</f>
        <v>47.25</v>
      </c>
      <c r="P112" s="32">
        <f t="shared" si="24"/>
        <v>958.85</v>
      </c>
      <c r="Q112" s="32">
        <v>433.27</v>
      </c>
      <c r="R112" s="32">
        <f t="shared" si="12"/>
        <v>309.79899999999998</v>
      </c>
      <c r="S112" s="32">
        <v>111.47</v>
      </c>
      <c r="T112" s="33">
        <f t="shared" si="13"/>
        <v>-198.32899999999998</v>
      </c>
      <c r="U112" s="33">
        <f t="shared" si="14"/>
        <v>-15914663293.1</v>
      </c>
      <c r="V112" s="33"/>
      <c r="W112" s="27" t="s">
        <v>307</v>
      </c>
      <c r="X112" s="36">
        <f t="shared" si="15"/>
        <v>80243753.022</v>
      </c>
      <c r="Y112" s="36">
        <f t="shared" si="25"/>
        <v>57376377.7667</v>
      </c>
      <c r="Z112" s="36">
        <f t="shared" si="16"/>
        <v>24859434442.459999</v>
      </c>
      <c r="AA112" s="36">
        <f t="shared" si="17"/>
        <v>8944771149.362339</v>
      </c>
      <c r="AB112" s="36">
        <f t="shared" si="18"/>
        <v>15914663293.09766</v>
      </c>
      <c r="AC112" s="128"/>
    </row>
    <row r="113" spans="3:29" x14ac:dyDescent="0.3">
      <c r="C113" s="114">
        <v>44866</v>
      </c>
      <c r="D113" s="26" t="s">
        <v>33</v>
      </c>
      <c r="E113" s="26" t="s">
        <v>23</v>
      </c>
      <c r="F113" s="115" t="s">
        <v>396</v>
      </c>
      <c r="G113" s="27" t="s">
        <v>28</v>
      </c>
      <c r="H113" s="116" t="s">
        <v>471</v>
      </c>
      <c r="I113" s="116">
        <v>44877</v>
      </c>
      <c r="J113" s="116">
        <v>44852</v>
      </c>
      <c r="K113" s="29">
        <v>60905.311000000002</v>
      </c>
      <c r="L113" s="29">
        <v>60677.503999999994</v>
      </c>
      <c r="M113" s="32">
        <v>954</v>
      </c>
      <c r="N113" s="32"/>
      <c r="O113" s="101">
        <v>53.015000000000001</v>
      </c>
      <c r="P113" s="32">
        <f t="shared" si="24"/>
        <v>1007.015</v>
      </c>
      <c r="Q113" s="32">
        <v>434.98</v>
      </c>
      <c r="R113" s="32">
        <f t="shared" si="12"/>
        <v>326.64499999999998</v>
      </c>
      <c r="S113" s="32">
        <v>111.47</v>
      </c>
      <c r="T113" s="33">
        <f t="shared" si="13"/>
        <v>-215.17499999999998</v>
      </c>
      <c r="U113" s="33">
        <f t="shared" si="14"/>
        <v>-17508474059.009998</v>
      </c>
      <c r="V113" s="33"/>
      <c r="W113" s="27" t="s">
        <v>28</v>
      </c>
      <c r="X113" s="36">
        <f t="shared" si="15"/>
        <v>81368532.863999993</v>
      </c>
      <c r="Y113" s="36">
        <f t="shared" si="25"/>
        <v>61103156.690559991</v>
      </c>
      <c r="Z113" s="36">
        <f t="shared" si="16"/>
        <v>26578624417.360001</v>
      </c>
      <c r="AA113" s="36">
        <f t="shared" si="17"/>
        <v>9070150358.3500786</v>
      </c>
      <c r="AB113" s="36">
        <f t="shared" si="18"/>
        <v>17508474059.009922</v>
      </c>
      <c r="AC113" s="128"/>
    </row>
    <row r="114" spans="3:29" x14ac:dyDescent="0.3">
      <c r="C114" s="114">
        <v>44866</v>
      </c>
      <c r="D114" s="26" t="s">
        <v>36</v>
      </c>
      <c r="E114" s="26" t="s">
        <v>23</v>
      </c>
      <c r="F114" s="115" t="s">
        <v>472</v>
      </c>
      <c r="G114" s="27" t="s">
        <v>424</v>
      </c>
      <c r="H114" s="116" t="s">
        <v>473</v>
      </c>
      <c r="I114" s="116">
        <v>44895.517361111109</v>
      </c>
      <c r="J114" s="116">
        <v>44868</v>
      </c>
      <c r="K114" s="29">
        <v>97117.941000000006</v>
      </c>
      <c r="L114" s="29">
        <v>96745.02</v>
      </c>
      <c r="M114" s="32">
        <v>1011.75</v>
      </c>
      <c r="N114" s="32" t="s">
        <v>27</v>
      </c>
      <c r="O114" s="101">
        <f>35+12.25</f>
        <v>47.25</v>
      </c>
      <c r="P114" s="32">
        <f t="shared" si="24"/>
        <v>1059</v>
      </c>
      <c r="Q114" s="32">
        <v>433.27</v>
      </c>
      <c r="R114" s="32">
        <f t="shared" si="12"/>
        <v>342.15699999999998</v>
      </c>
      <c r="S114" s="32">
        <v>111.47</v>
      </c>
      <c r="T114" s="33">
        <f t="shared" si="13"/>
        <v>-230.68699999999998</v>
      </c>
      <c r="U114" s="33">
        <f t="shared" si="14"/>
        <v>-29928194512.939999</v>
      </c>
      <c r="V114" s="33"/>
      <c r="W114" s="27" t="s">
        <v>424</v>
      </c>
      <c r="X114" s="36">
        <f t="shared" si="15"/>
        <v>129735071.82000001</v>
      </c>
      <c r="Y114" s="36">
        <f t="shared" si="25"/>
        <v>102452976.18000001</v>
      </c>
      <c r="Z114" s="36">
        <f t="shared" si="16"/>
        <v>44389762968.720001</v>
      </c>
      <c r="AA114" s="36">
        <f t="shared" si="17"/>
        <v>14461568455.7754</v>
      </c>
      <c r="AB114" s="36">
        <f t="shared" si="18"/>
        <v>29928194512.944603</v>
      </c>
      <c r="AC114" s="128"/>
    </row>
    <row r="115" spans="3:29" x14ac:dyDescent="0.3">
      <c r="C115" s="114">
        <v>44866</v>
      </c>
      <c r="D115" s="26" t="s">
        <v>86</v>
      </c>
      <c r="E115" s="26" t="s">
        <v>43</v>
      </c>
      <c r="F115" s="115" t="s">
        <v>474</v>
      </c>
      <c r="G115" s="27" t="s">
        <v>307</v>
      </c>
      <c r="H115" s="116" t="s">
        <v>475</v>
      </c>
      <c r="I115" s="116">
        <v>44874.375</v>
      </c>
      <c r="J115" s="116">
        <v>44856</v>
      </c>
      <c r="K115" s="139">
        <v>37998.966999999997</v>
      </c>
      <c r="L115" s="139">
        <v>37987.582999999999</v>
      </c>
      <c r="M115" s="32">
        <v>928.1</v>
      </c>
      <c r="N115" s="32"/>
      <c r="O115" s="136">
        <v>35</v>
      </c>
      <c r="P115" s="32">
        <f t="shared" si="24"/>
        <v>963.1</v>
      </c>
      <c r="Q115" s="32">
        <v>433.27</v>
      </c>
      <c r="R115" s="32">
        <f t="shared" si="12"/>
        <v>311.173</v>
      </c>
      <c r="S115" s="32">
        <v>111.47</v>
      </c>
      <c r="T115" s="33">
        <f t="shared" si="13"/>
        <v>-199.703</v>
      </c>
      <c r="U115" s="33">
        <f t="shared" si="14"/>
        <v>-10173140180.01</v>
      </c>
      <c r="V115" s="33"/>
      <c r="W115" s="27" t="s">
        <v>307</v>
      </c>
      <c r="X115" s="36">
        <f t="shared" si="15"/>
        <v>50941348.802999996</v>
      </c>
      <c r="Y115" s="36">
        <f t="shared" si="25"/>
        <v>36585841.187299997</v>
      </c>
      <c r="Z115" s="36">
        <f t="shared" si="16"/>
        <v>15851572331.08</v>
      </c>
      <c r="AA115" s="36">
        <f t="shared" si="17"/>
        <v>5678432151.0704098</v>
      </c>
      <c r="AB115" s="36">
        <f t="shared" si="18"/>
        <v>10173140180.00959</v>
      </c>
      <c r="AC115" s="128"/>
    </row>
    <row r="116" spans="3:29" x14ac:dyDescent="0.3">
      <c r="C116" s="114">
        <v>44866</v>
      </c>
      <c r="D116" s="26" t="s">
        <v>91</v>
      </c>
      <c r="E116" s="26" t="s">
        <v>43</v>
      </c>
      <c r="F116" s="115" t="s">
        <v>54</v>
      </c>
      <c r="G116" s="27" t="s">
        <v>28</v>
      </c>
      <c r="H116" s="116" t="s">
        <v>476</v>
      </c>
      <c r="I116" s="116">
        <v>44873.694444444445</v>
      </c>
      <c r="J116" s="116">
        <v>44858</v>
      </c>
      <c r="K116" s="139">
        <v>89803.346999999994</v>
      </c>
      <c r="L116" s="139">
        <v>89409.5</v>
      </c>
      <c r="M116" s="32">
        <v>928.1</v>
      </c>
      <c r="N116" s="32"/>
      <c r="O116" s="136">
        <v>35</v>
      </c>
      <c r="P116" s="32">
        <f t="shared" si="24"/>
        <v>963.1</v>
      </c>
      <c r="Q116" s="32">
        <v>432.78</v>
      </c>
      <c r="R116" s="32">
        <f t="shared" si="12"/>
        <v>310.82100000000003</v>
      </c>
      <c r="S116" s="32">
        <v>111.47</v>
      </c>
      <c r="T116" s="33">
        <f t="shared" si="13"/>
        <v>-199.35100000000003</v>
      </c>
      <c r="U116" s="33">
        <f t="shared" si="14"/>
        <v>-23901814007.459999</v>
      </c>
      <c r="V116" s="33"/>
      <c r="W116" s="27" t="s">
        <v>28</v>
      </c>
      <c r="X116" s="36">
        <f t="shared" si="15"/>
        <v>119898139.5</v>
      </c>
      <c r="Y116" s="36">
        <f t="shared" si="25"/>
        <v>86110289.450000003</v>
      </c>
      <c r="Z116" s="36">
        <f t="shared" si="16"/>
        <v>37266859617.529999</v>
      </c>
      <c r="AA116" s="36">
        <f t="shared" si="17"/>
        <v>13365045610.065001</v>
      </c>
      <c r="AB116" s="36">
        <f t="shared" si="18"/>
        <v>23901814007.464996</v>
      </c>
      <c r="AC116" s="128"/>
    </row>
    <row r="117" spans="3:29" x14ac:dyDescent="0.3">
      <c r="C117" s="114">
        <v>44866</v>
      </c>
      <c r="D117" s="26" t="s">
        <v>47</v>
      </c>
      <c r="E117" s="26" t="s">
        <v>43</v>
      </c>
      <c r="F117" s="115" t="s">
        <v>250</v>
      </c>
      <c r="G117" s="27" t="s">
        <v>28</v>
      </c>
      <c r="H117" s="116" t="s">
        <v>477</v>
      </c>
      <c r="I117" s="116">
        <v>44871.375</v>
      </c>
      <c r="J117" s="116">
        <v>44846</v>
      </c>
      <c r="K117" s="139">
        <v>89941.483999999997</v>
      </c>
      <c r="L117" s="139">
        <v>89836.066999999995</v>
      </c>
      <c r="M117" s="32">
        <v>1028.2</v>
      </c>
      <c r="N117" s="32"/>
      <c r="O117" s="136">
        <v>35</v>
      </c>
      <c r="P117" s="32">
        <f t="shared" si="24"/>
        <v>1063.2</v>
      </c>
      <c r="Q117" s="32">
        <v>417.42</v>
      </c>
      <c r="R117" s="32">
        <f t="shared" si="12"/>
        <v>330.94799999999998</v>
      </c>
      <c r="S117" s="32">
        <v>111.47</v>
      </c>
      <c r="T117" s="33">
        <f t="shared" si="13"/>
        <v>-219.47799999999998</v>
      </c>
      <c r="U117" s="33">
        <f t="shared" si="14"/>
        <v>-26440551059.77</v>
      </c>
      <c r="V117" s="33"/>
      <c r="W117" s="27" t="s">
        <v>28</v>
      </c>
      <c r="X117" s="36">
        <f t="shared" si="15"/>
        <v>120470165.84699999</v>
      </c>
      <c r="Y117" s="36">
        <f t="shared" si="25"/>
        <v>95513706.434399992</v>
      </c>
      <c r="Z117" s="36">
        <f t="shared" si="16"/>
        <v>39869360446.730003</v>
      </c>
      <c r="AA117" s="36">
        <f t="shared" si="17"/>
        <v>13428809386.965088</v>
      </c>
      <c r="AB117" s="36">
        <f t="shared" si="18"/>
        <v>26440551059.764915</v>
      </c>
      <c r="AC117" s="128"/>
    </row>
    <row r="118" spans="3:29" x14ac:dyDescent="0.3">
      <c r="C118" s="114">
        <v>44866</v>
      </c>
      <c r="D118" s="26" t="s">
        <v>73</v>
      </c>
      <c r="E118" s="26" t="s">
        <v>43</v>
      </c>
      <c r="F118" s="115" t="s">
        <v>478</v>
      </c>
      <c r="G118" s="27" t="s">
        <v>28</v>
      </c>
      <c r="H118" s="116" t="s">
        <v>479</v>
      </c>
      <c r="I118" s="116">
        <v>44870.413194444445</v>
      </c>
      <c r="J118" s="116">
        <v>44854</v>
      </c>
      <c r="K118" s="139">
        <v>59998.529000000002</v>
      </c>
      <c r="L118" s="139">
        <v>59779.67</v>
      </c>
      <c r="M118" s="32">
        <v>924.15</v>
      </c>
      <c r="N118" s="32"/>
      <c r="O118" s="136">
        <v>35</v>
      </c>
      <c r="P118" s="32">
        <f t="shared" si="24"/>
        <v>959.15</v>
      </c>
      <c r="Q118" s="32">
        <v>432.78</v>
      </c>
      <c r="R118" s="32">
        <f t="shared" si="12"/>
        <v>309.54599999999999</v>
      </c>
      <c r="S118" s="32">
        <v>111.47</v>
      </c>
      <c r="T118" s="33">
        <f t="shared" si="13"/>
        <v>-198.07599999999999</v>
      </c>
      <c r="U118" s="33">
        <f t="shared" si="14"/>
        <v>-15878670923.91</v>
      </c>
      <c r="V118" s="33"/>
      <c r="W118" s="27" t="s">
        <v>28</v>
      </c>
      <c r="X118" s="36">
        <f t="shared" si="15"/>
        <v>80164537.469999999</v>
      </c>
      <c r="Y118" s="36">
        <f t="shared" si="25"/>
        <v>57337670.480499998</v>
      </c>
      <c r="Z118" s="36">
        <f t="shared" si="16"/>
        <v>24814611915.689999</v>
      </c>
      <c r="AA118" s="36">
        <f t="shared" si="17"/>
        <v>8935940991.780899</v>
      </c>
      <c r="AB118" s="36">
        <f t="shared" si="18"/>
        <v>15878670923.9091</v>
      </c>
      <c r="AC118" s="128"/>
    </row>
    <row r="119" spans="3:29" x14ac:dyDescent="0.3">
      <c r="C119" s="114">
        <v>44866</v>
      </c>
      <c r="D119" s="26" t="s">
        <v>79</v>
      </c>
      <c r="E119" s="26" t="s">
        <v>43</v>
      </c>
      <c r="F119" s="115" t="s">
        <v>480</v>
      </c>
      <c r="G119" s="27" t="s">
        <v>424</v>
      </c>
      <c r="H119" s="116" t="s">
        <v>473</v>
      </c>
      <c r="I119" s="116">
        <v>44893.386111111111</v>
      </c>
      <c r="J119" s="116">
        <v>44868</v>
      </c>
      <c r="K119" s="139">
        <v>39059.144</v>
      </c>
      <c r="L119" s="139">
        <v>39168.247000000003</v>
      </c>
      <c r="M119" s="32">
        <v>1011.75</v>
      </c>
      <c r="N119" s="32" t="s">
        <v>27</v>
      </c>
      <c r="O119" s="136">
        <v>35</v>
      </c>
      <c r="P119" s="32">
        <f t="shared" si="24"/>
        <v>1046.75</v>
      </c>
      <c r="Q119" s="32">
        <v>432.78</v>
      </c>
      <c r="R119" s="32">
        <f t="shared" si="12"/>
        <v>337.81700000000001</v>
      </c>
      <c r="S119" s="32">
        <v>111.47</v>
      </c>
      <c r="T119" s="33">
        <f t="shared" si="13"/>
        <v>-226.34700000000001</v>
      </c>
      <c r="U119" s="33">
        <f t="shared" si="14"/>
        <v>-11888789988.17</v>
      </c>
      <c r="V119" s="33"/>
      <c r="W119" s="27" t="s">
        <v>28</v>
      </c>
      <c r="X119" s="36">
        <f t="shared" si="15"/>
        <v>52524619.227000006</v>
      </c>
      <c r="Y119" s="36">
        <f>K119*P119</f>
        <v>40885158.982000001</v>
      </c>
      <c r="Z119" s="36">
        <f t="shared" si="16"/>
        <v>17743709293.41</v>
      </c>
      <c r="AA119" s="36">
        <f t="shared" si="17"/>
        <v>5854919305.2336903</v>
      </c>
      <c r="AB119" s="36">
        <f t="shared" si="18"/>
        <v>11888789988.17631</v>
      </c>
      <c r="AC119" s="128"/>
    </row>
    <row r="120" spans="3:29" x14ac:dyDescent="0.3">
      <c r="C120" s="114">
        <v>44866</v>
      </c>
      <c r="D120" s="26" t="s">
        <v>431</v>
      </c>
      <c r="E120" s="26" t="s">
        <v>330</v>
      </c>
      <c r="F120" s="115" t="s">
        <v>410</v>
      </c>
      <c r="G120" s="27" t="s">
        <v>28</v>
      </c>
      <c r="H120" s="27" t="s">
        <v>481</v>
      </c>
      <c r="I120" s="116">
        <v>44880.333333333336</v>
      </c>
      <c r="J120" s="116">
        <v>44864</v>
      </c>
      <c r="K120" s="29">
        <v>59995.584000000003</v>
      </c>
      <c r="L120" s="29">
        <v>59958.718999999997</v>
      </c>
      <c r="M120" s="32">
        <v>962.1</v>
      </c>
      <c r="N120" s="32" t="s">
        <v>27</v>
      </c>
      <c r="O120" s="101">
        <v>90.33</v>
      </c>
      <c r="P120" s="32">
        <f t="shared" ref="P120:P128" si="26">MAX(M120,N120)+O120</f>
        <v>1052.43</v>
      </c>
      <c r="Q120" s="32">
        <v>433.27</v>
      </c>
      <c r="R120" s="32">
        <f t="shared" si="12"/>
        <v>340.03500000000003</v>
      </c>
      <c r="S120" s="32">
        <v>111.47</v>
      </c>
      <c r="T120" s="33">
        <f t="shared" si="13"/>
        <v>-228.56500000000003</v>
      </c>
      <c r="U120" s="33">
        <f t="shared" si="14"/>
        <v>-18377687039.639999</v>
      </c>
      <c r="V120" s="33"/>
      <c r="W120" s="27" t="s">
        <v>28</v>
      </c>
      <c r="X120" s="36">
        <f t="shared" si="15"/>
        <v>80404642.17899999</v>
      </c>
      <c r="Y120" s="36">
        <f t="shared" ref="Y120:Y127" si="27">L120*P120</f>
        <v>63102354.637170002</v>
      </c>
      <c r="Z120" s="36">
        <f t="shared" si="16"/>
        <v>27340392503.34</v>
      </c>
      <c r="AA120" s="36">
        <f t="shared" si="17"/>
        <v>8962705463.6931286</v>
      </c>
      <c r="AB120" s="36">
        <f t="shared" si="18"/>
        <v>18377687039.646873</v>
      </c>
      <c r="AC120" s="128"/>
    </row>
    <row r="121" spans="3:29" x14ac:dyDescent="0.3">
      <c r="C121" s="114">
        <v>44866</v>
      </c>
      <c r="D121" s="26" t="s">
        <v>431</v>
      </c>
      <c r="E121" s="26" t="s">
        <v>330</v>
      </c>
      <c r="F121" s="115" t="s">
        <v>482</v>
      </c>
      <c r="G121" s="27" t="s">
        <v>483</v>
      </c>
      <c r="H121" s="27" t="s">
        <v>467</v>
      </c>
      <c r="I121" s="116">
        <v>44886.375</v>
      </c>
      <c r="J121" s="116">
        <v>44869</v>
      </c>
      <c r="K121" s="29">
        <v>38257.997000000003</v>
      </c>
      <c r="L121" s="29">
        <v>38251.697999999997</v>
      </c>
      <c r="M121" s="32">
        <v>1014.4</v>
      </c>
      <c r="N121" s="32" t="s">
        <v>27</v>
      </c>
      <c r="O121" s="101">
        <v>90.33</v>
      </c>
      <c r="P121" s="32">
        <f t="shared" si="26"/>
        <v>1104.73</v>
      </c>
      <c r="Q121" s="32">
        <v>433.27</v>
      </c>
      <c r="R121" s="32">
        <f t="shared" si="12"/>
        <v>356.93200000000002</v>
      </c>
      <c r="S121" s="32">
        <v>111.47</v>
      </c>
      <c r="T121" s="33">
        <f t="shared" si="13"/>
        <v>-245.46200000000002</v>
      </c>
      <c r="U121" s="33">
        <f t="shared" si="14"/>
        <v>-12591102652.889999</v>
      </c>
      <c r="V121" s="33"/>
      <c r="W121" s="27" t="s">
        <v>307</v>
      </c>
      <c r="X121" s="36">
        <f t="shared" si="15"/>
        <v>51295527.017999999</v>
      </c>
      <c r="Y121" s="36">
        <f t="shared" si="27"/>
        <v>42257798.331539996</v>
      </c>
      <c r="Z121" s="36">
        <f t="shared" si="16"/>
        <v>18309015049.59</v>
      </c>
      <c r="AA121" s="36">
        <f t="shared" si="17"/>
        <v>5717912396.6964598</v>
      </c>
      <c r="AB121" s="36">
        <f t="shared" si="18"/>
        <v>12591102652.893539</v>
      </c>
      <c r="AC121" s="128"/>
    </row>
    <row r="122" spans="3:29" x14ac:dyDescent="0.3">
      <c r="C122" s="114">
        <v>44866</v>
      </c>
      <c r="D122" s="26" t="s">
        <v>436</v>
      </c>
      <c r="E122" s="26" t="s">
        <v>330</v>
      </c>
      <c r="F122" s="115" t="s">
        <v>183</v>
      </c>
      <c r="G122" s="27" t="s">
        <v>28</v>
      </c>
      <c r="H122" s="27" t="s">
        <v>479</v>
      </c>
      <c r="I122" s="116">
        <v>44868.75</v>
      </c>
      <c r="J122" s="116">
        <v>44851</v>
      </c>
      <c r="K122" s="29">
        <v>59982.578000000001</v>
      </c>
      <c r="L122" s="29">
        <v>59765.991999999998</v>
      </c>
      <c r="M122" s="32">
        <v>984.35</v>
      </c>
      <c r="N122" s="32" t="s">
        <v>27</v>
      </c>
      <c r="O122" s="101">
        <v>90.33</v>
      </c>
      <c r="P122" s="32">
        <f t="shared" si="26"/>
        <v>1074.68</v>
      </c>
      <c r="Q122" s="32">
        <v>434.98</v>
      </c>
      <c r="R122" s="32">
        <f t="shared" si="12"/>
        <v>348.59399999999999</v>
      </c>
      <c r="S122" s="32">
        <v>111.47</v>
      </c>
      <c r="T122" s="33">
        <f t="shared" si="13"/>
        <v>-237.124</v>
      </c>
      <c r="U122" s="33">
        <f t="shared" si="14"/>
        <v>-19004586407.68</v>
      </c>
      <c r="V122" s="33"/>
      <c r="W122" s="27" t="s">
        <v>28</v>
      </c>
      <c r="X122" s="36">
        <f t="shared" si="15"/>
        <v>80146195.272</v>
      </c>
      <c r="Y122" s="36">
        <f t="shared" si="27"/>
        <v>64229316.282559998</v>
      </c>
      <c r="Z122" s="36">
        <f t="shared" si="16"/>
        <v>27938482794.650002</v>
      </c>
      <c r="AA122" s="36">
        <f t="shared" si="17"/>
        <v>8933896386.9698391</v>
      </c>
      <c r="AB122" s="36">
        <f t="shared" si="18"/>
        <v>19004586407.680161</v>
      </c>
      <c r="AC122" s="128"/>
    </row>
    <row r="123" spans="3:29" x14ac:dyDescent="0.3">
      <c r="C123" s="114">
        <v>44866</v>
      </c>
      <c r="D123" s="26" t="s">
        <v>436</v>
      </c>
      <c r="E123" s="26" t="s">
        <v>330</v>
      </c>
      <c r="F123" s="115" t="s">
        <v>50</v>
      </c>
      <c r="G123" s="27" t="s">
        <v>28</v>
      </c>
      <c r="H123" s="27" t="s">
        <v>484</v>
      </c>
      <c r="I123" s="116">
        <v>44875.684027777781</v>
      </c>
      <c r="J123" s="116">
        <v>44861</v>
      </c>
      <c r="K123" s="29">
        <v>90023.474000000002</v>
      </c>
      <c r="L123" s="29">
        <v>89459.854999999981</v>
      </c>
      <c r="M123" s="32">
        <v>945.85</v>
      </c>
      <c r="N123" s="32" t="s">
        <v>27</v>
      </c>
      <c r="O123" s="101">
        <v>90.33</v>
      </c>
      <c r="P123" s="32">
        <f t="shared" si="26"/>
        <v>1036.18</v>
      </c>
      <c r="Q123" s="32">
        <v>433.27</v>
      </c>
      <c r="R123" s="32">
        <f t="shared" si="12"/>
        <v>334.78399999999999</v>
      </c>
      <c r="S123" s="32">
        <v>111.47</v>
      </c>
      <c r="T123" s="33">
        <f t="shared" si="13"/>
        <v>-223.31399999999999</v>
      </c>
      <c r="U123" s="33">
        <f t="shared" si="14"/>
        <v>-26790012637.75</v>
      </c>
      <c r="V123" s="33"/>
      <c r="W123" s="27" t="s">
        <v>28</v>
      </c>
      <c r="X123" s="36">
        <f t="shared" si="15"/>
        <v>119965665.55499998</v>
      </c>
      <c r="Y123" s="36">
        <f t="shared" si="27"/>
        <v>92696512.553899989</v>
      </c>
      <c r="Z123" s="36">
        <f t="shared" si="16"/>
        <v>40162585377.169998</v>
      </c>
      <c r="AA123" s="36">
        <f t="shared" si="17"/>
        <v>13372572739.415848</v>
      </c>
      <c r="AB123" s="36">
        <f t="shared" si="18"/>
        <v>26790012637.75415</v>
      </c>
      <c r="AC123" s="128"/>
    </row>
    <row r="124" spans="3:29" x14ac:dyDescent="0.3">
      <c r="C124" s="114">
        <v>44866</v>
      </c>
      <c r="D124" s="26" t="s">
        <v>436</v>
      </c>
      <c r="E124" s="26" t="s">
        <v>330</v>
      </c>
      <c r="F124" s="115" t="s">
        <v>485</v>
      </c>
      <c r="G124" s="27" t="s">
        <v>424</v>
      </c>
      <c r="H124" s="27" t="s">
        <v>486</v>
      </c>
      <c r="I124" s="116">
        <v>44882.379861111112</v>
      </c>
      <c r="J124" s="116">
        <v>44867</v>
      </c>
      <c r="K124" s="29">
        <v>89948.805999999997</v>
      </c>
      <c r="L124" s="29">
        <v>89490.207999999999</v>
      </c>
      <c r="M124" s="32">
        <v>993.55</v>
      </c>
      <c r="N124" s="32" t="s">
        <v>27</v>
      </c>
      <c r="O124" s="101">
        <v>90.33</v>
      </c>
      <c r="P124" s="32">
        <f t="shared" si="26"/>
        <v>1083.8799999999999</v>
      </c>
      <c r="Q124" s="32">
        <v>433.27</v>
      </c>
      <c r="R124" s="32">
        <f t="shared" si="12"/>
        <v>350.19600000000003</v>
      </c>
      <c r="S124" s="32">
        <v>111.47</v>
      </c>
      <c r="T124" s="33">
        <f t="shared" si="13"/>
        <v>-238.72600000000003</v>
      </c>
      <c r="U124" s="33">
        <f t="shared" si="14"/>
        <v>-28648640428.709999</v>
      </c>
      <c r="V124" s="33"/>
      <c r="W124" s="27" t="s">
        <v>424</v>
      </c>
      <c r="X124" s="36">
        <f t="shared" si="15"/>
        <v>120006368.928</v>
      </c>
      <c r="Y124" s="36">
        <f t="shared" si="27"/>
        <v>96996646.647039995</v>
      </c>
      <c r="Z124" s="36">
        <f t="shared" si="16"/>
        <v>42025750373.110001</v>
      </c>
      <c r="AA124" s="36">
        <f t="shared" si="17"/>
        <v>13377109944.40416</v>
      </c>
      <c r="AB124" s="36">
        <f t="shared" si="18"/>
        <v>28648640428.705841</v>
      </c>
      <c r="AC124" s="128"/>
    </row>
    <row r="125" spans="3:29" x14ac:dyDescent="0.3">
      <c r="C125" s="114">
        <v>44866</v>
      </c>
      <c r="D125" s="26" t="s">
        <v>156</v>
      </c>
      <c r="E125" s="26" t="s">
        <v>330</v>
      </c>
      <c r="F125" s="115" t="s">
        <v>487</v>
      </c>
      <c r="G125" s="27" t="s">
        <v>28</v>
      </c>
      <c r="H125" s="27" t="s">
        <v>477</v>
      </c>
      <c r="I125" s="116">
        <v>44869.385416666664</v>
      </c>
      <c r="J125" s="116">
        <v>44851</v>
      </c>
      <c r="K125" s="29">
        <v>89649.104999999996</v>
      </c>
      <c r="L125" s="29">
        <v>89355.829999999987</v>
      </c>
      <c r="M125" s="32">
        <v>984.35</v>
      </c>
      <c r="N125" s="32" t="s">
        <v>27</v>
      </c>
      <c r="O125" s="101">
        <v>90.33</v>
      </c>
      <c r="P125" s="32">
        <f t="shared" si="26"/>
        <v>1074.68</v>
      </c>
      <c r="Q125" s="32">
        <v>434.98</v>
      </c>
      <c r="R125" s="32">
        <f t="shared" si="12"/>
        <v>348.59399999999999</v>
      </c>
      <c r="S125" s="32">
        <v>111.47</v>
      </c>
      <c r="T125" s="33">
        <f t="shared" si="13"/>
        <v>-237.124</v>
      </c>
      <c r="U125" s="33">
        <f t="shared" si="14"/>
        <v>-28413660267.950001</v>
      </c>
      <c r="V125" s="33"/>
      <c r="W125" s="27" t="s">
        <v>28</v>
      </c>
      <c r="X125" s="36">
        <f t="shared" si="15"/>
        <v>119826168.02999999</v>
      </c>
      <c r="Y125" s="36">
        <f t="shared" si="27"/>
        <v>96028923.384399995</v>
      </c>
      <c r="Z125" s="36">
        <f t="shared" si="16"/>
        <v>41770683218.25</v>
      </c>
      <c r="AA125" s="36">
        <f t="shared" si="17"/>
        <v>13357022950.304098</v>
      </c>
      <c r="AB125" s="36">
        <f t="shared" si="18"/>
        <v>28413660267.9459</v>
      </c>
      <c r="AC125" s="128"/>
    </row>
    <row r="126" spans="3:29" x14ac:dyDescent="0.3">
      <c r="C126" s="114">
        <v>44866</v>
      </c>
      <c r="D126" s="26" t="s">
        <v>108</v>
      </c>
      <c r="E126" s="26" t="s">
        <v>330</v>
      </c>
      <c r="F126" s="115" t="s">
        <v>488</v>
      </c>
      <c r="G126" s="27" t="s">
        <v>307</v>
      </c>
      <c r="H126" s="27" t="s">
        <v>489</v>
      </c>
      <c r="I126" s="116">
        <v>44881.466666666667</v>
      </c>
      <c r="J126" s="116">
        <v>44865</v>
      </c>
      <c r="K126" s="29">
        <v>30000.868999999999</v>
      </c>
      <c r="L126" s="29">
        <v>29964.834000000003</v>
      </c>
      <c r="M126" s="32">
        <v>962.1</v>
      </c>
      <c r="N126" s="32" t="s">
        <v>27</v>
      </c>
      <c r="O126" s="101">
        <v>90.33</v>
      </c>
      <c r="P126" s="32">
        <f t="shared" si="26"/>
        <v>1052.43</v>
      </c>
      <c r="Q126" s="32">
        <v>433.27</v>
      </c>
      <c r="R126" s="32">
        <f t="shared" si="12"/>
        <v>340.03500000000003</v>
      </c>
      <c r="S126" s="32">
        <v>111.47</v>
      </c>
      <c r="T126" s="33">
        <f t="shared" si="13"/>
        <v>-228.56500000000003</v>
      </c>
      <c r="U126" s="33">
        <f t="shared" si="14"/>
        <v>-9184391371.7800007</v>
      </c>
      <c r="V126" s="33"/>
      <c r="W126" s="27" t="s">
        <v>424</v>
      </c>
      <c r="X126" s="36">
        <f t="shared" si="15"/>
        <v>40182842.394000001</v>
      </c>
      <c r="Y126" s="36">
        <f t="shared" si="27"/>
        <v>31535890.246620003</v>
      </c>
      <c r="Z126" s="36">
        <f t="shared" si="16"/>
        <v>13663572813.440001</v>
      </c>
      <c r="AA126" s="36">
        <f t="shared" si="17"/>
        <v>4479181441.6591797</v>
      </c>
      <c r="AB126" s="36">
        <f t="shared" si="18"/>
        <v>9184391371.7808208</v>
      </c>
      <c r="AC126" s="128"/>
    </row>
    <row r="127" spans="3:29" x14ac:dyDescent="0.3">
      <c r="C127" s="114">
        <v>44866</v>
      </c>
      <c r="D127" s="26" t="s">
        <v>108</v>
      </c>
      <c r="E127" s="26" t="s">
        <v>330</v>
      </c>
      <c r="F127" s="115" t="s">
        <v>490</v>
      </c>
      <c r="G127" s="27" t="s">
        <v>424</v>
      </c>
      <c r="H127" s="27" t="s">
        <v>491</v>
      </c>
      <c r="I127" s="116">
        <v>44888.71597222222</v>
      </c>
      <c r="J127" s="116">
        <v>44867</v>
      </c>
      <c r="K127" s="29">
        <v>57278.379000000001</v>
      </c>
      <c r="L127" s="29">
        <v>57139.832999999999</v>
      </c>
      <c r="M127" s="32">
        <v>993.55</v>
      </c>
      <c r="N127" s="32" t="s">
        <v>27</v>
      </c>
      <c r="O127" s="101">
        <v>90.33</v>
      </c>
      <c r="P127" s="32">
        <f t="shared" si="26"/>
        <v>1083.8799999999999</v>
      </c>
      <c r="Q127" s="32">
        <v>433.27</v>
      </c>
      <c r="R127" s="32">
        <f t="shared" si="12"/>
        <v>350.19600000000003</v>
      </c>
      <c r="S127" s="32">
        <v>111.47</v>
      </c>
      <c r="T127" s="33">
        <f t="shared" si="13"/>
        <v>-238.72600000000003</v>
      </c>
      <c r="U127" s="33">
        <f t="shared" si="14"/>
        <v>-18292264219.27</v>
      </c>
      <c r="V127" s="33"/>
      <c r="W127" s="27" t="s">
        <v>424</v>
      </c>
      <c r="X127" s="36">
        <f t="shared" si="15"/>
        <v>76624516.053000003</v>
      </c>
      <c r="Y127" s="36">
        <f t="shared" si="27"/>
        <v>61932722.192039989</v>
      </c>
      <c r="Z127" s="36">
        <f t="shared" si="16"/>
        <v>26833599023.700001</v>
      </c>
      <c r="AA127" s="36">
        <f t="shared" si="17"/>
        <v>8541334804.4279099</v>
      </c>
      <c r="AB127" s="36">
        <f t="shared" si="18"/>
        <v>18292264219.272091</v>
      </c>
      <c r="AC127" s="128"/>
    </row>
    <row r="128" spans="3:29" x14ac:dyDescent="0.3">
      <c r="C128" s="114">
        <v>44866</v>
      </c>
      <c r="D128" s="26" t="s">
        <v>111</v>
      </c>
      <c r="E128" s="26" t="s">
        <v>330</v>
      </c>
      <c r="F128" s="115" t="s">
        <v>492</v>
      </c>
      <c r="G128" s="27" t="s">
        <v>307</v>
      </c>
      <c r="H128" s="27" t="s">
        <v>493</v>
      </c>
      <c r="I128" s="116">
        <v>44867.375</v>
      </c>
      <c r="J128" s="116">
        <v>44848</v>
      </c>
      <c r="K128" s="29">
        <v>37841.449000000001</v>
      </c>
      <c r="L128" s="29">
        <v>37855.86</v>
      </c>
      <c r="M128" s="32">
        <v>1008.75</v>
      </c>
      <c r="N128" s="32" t="s">
        <v>27</v>
      </c>
      <c r="O128" s="101">
        <v>90.33</v>
      </c>
      <c r="P128" s="32">
        <f t="shared" si="26"/>
        <v>1099.08</v>
      </c>
      <c r="Q128" s="32">
        <v>433.27</v>
      </c>
      <c r="R128" s="32">
        <f t="shared" si="12"/>
        <v>355.10700000000003</v>
      </c>
      <c r="S128" s="32">
        <v>111.47</v>
      </c>
      <c r="T128" s="33">
        <f t="shared" si="13"/>
        <v>-243.63700000000003</v>
      </c>
      <c r="U128" s="33">
        <f t="shared" si="14"/>
        <v>-12368161226.34</v>
      </c>
      <c r="V128" s="33"/>
      <c r="W128" s="27" t="s">
        <v>307</v>
      </c>
      <c r="X128" s="36">
        <f t="shared" si="15"/>
        <v>50764708.259999998</v>
      </c>
      <c r="Y128" s="36">
        <f>K128*P128</f>
        <v>41590779.76692</v>
      </c>
      <c r="Z128" s="36">
        <f t="shared" si="16"/>
        <v>18026903256.080002</v>
      </c>
      <c r="AA128" s="36">
        <f t="shared" si="17"/>
        <v>5658742029.7421999</v>
      </c>
      <c r="AB128" s="36">
        <f t="shared" si="18"/>
        <v>12368161226.337803</v>
      </c>
      <c r="AC128" s="128"/>
    </row>
    <row r="129" spans="3:29" x14ac:dyDescent="0.3">
      <c r="C129" s="114">
        <v>44866</v>
      </c>
      <c r="D129" s="26" t="s">
        <v>111</v>
      </c>
      <c r="E129" s="26" t="s">
        <v>330</v>
      </c>
      <c r="F129" s="115" t="s">
        <v>494</v>
      </c>
      <c r="G129" s="27" t="s">
        <v>307</v>
      </c>
      <c r="H129" s="27" t="s">
        <v>491</v>
      </c>
      <c r="I129" s="116">
        <v>44884.6875</v>
      </c>
      <c r="J129" s="116">
        <v>44862</v>
      </c>
      <c r="K129" s="29">
        <v>39022.987999999998</v>
      </c>
      <c r="L129" s="29">
        <v>38976.81</v>
      </c>
      <c r="M129" s="32">
        <v>952.05</v>
      </c>
      <c r="N129" s="32">
        <v>993.55</v>
      </c>
      <c r="O129" s="101">
        <v>90.33</v>
      </c>
      <c r="P129" s="32">
        <f>MIN(M129,N129)+O129</f>
        <v>1042.3799999999999</v>
      </c>
      <c r="Q129" s="32">
        <v>434.98</v>
      </c>
      <c r="R129" s="32">
        <f t="shared" si="12"/>
        <v>338.11700000000002</v>
      </c>
      <c r="S129" s="32">
        <v>111.47</v>
      </c>
      <c r="T129" s="33">
        <f t="shared" si="13"/>
        <v>-226.64700000000002</v>
      </c>
      <c r="U129" s="33">
        <f t="shared" si="14"/>
        <v>-11846363232.190001</v>
      </c>
      <c r="V129" s="33"/>
      <c r="W129" s="27" t="s">
        <v>307</v>
      </c>
      <c r="X129" s="36">
        <f t="shared" si="15"/>
        <v>52267902.209999993</v>
      </c>
      <c r="Y129" s="36">
        <f t="shared" ref="Y129:Y134" si="28">L129*P129</f>
        <v>40628647.207799993</v>
      </c>
      <c r="Z129" s="36">
        <f t="shared" si="16"/>
        <v>17672666291.540001</v>
      </c>
      <c r="AA129" s="36">
        <f t="shared" si="17"/>
        <v>5826303059.3486996</v>
      </c>
      <c r="AB129" s="36">
        <f t="shared" si="18"/>
        <v>11846363232.191301</v>
      </c>
      <c r="AC129" s="128"/>
    </row>
    <row r="130" spans="3:29" x14ac:dyDescent="0.3">
      <c r="C130" s="114">
        <v>44866</v>
      </c>
      <c r="D130" s="26" t="s">
        <v>33</v>
      </c>
      <c r="E130" s="26" t="s">
        <v>330</v>
      </c>
      <c r="F130" s="115" t="s">
        <v>495</v>
      </c>
      <c r="G130" s="27" t="s">
        <v>28</v>
      </c>
      <c r="H130" s="27" t="s">
        <v>496</v>
      </c>
      <c r="I130" s="116">
        <v>44875.677083333336</v>
      </c>
      <c r="J130" s="116">
        <v>44860</v>
      </c>
      <c r="K130" s="29">
        <v>89879.323999999993</v>
      </c>
      <c r="L130" s="29">
        <v>89669.721999999994</v>
      </c>
      <c r="M130" s="32">
        <v>945.95</v>
      </c>
      <c r="N130" s="32" t="s">
        <v>27</v>
      </c>
      <c r="O130" s="101">
        <v>90.33</v>
      </c>
      <c r="P130" s="32">
        <f>MAX(M130,N130)+O130</f>
        <v>1036.28</v>
      </c>
      <c r="Q130" s="32">
        <v>433.27</v>
      </c>
      <c r="R130" s="32">
        <f t="shared" si="12"/>
        <v>334.81700000000001</v>
      </c>
      <c r="S130" s="32">
        <v>111.47</v>
      </c>
      <c r="T130" s="33">
        <f t="shared" si="13"/>
        <v>-223.34700000000001</v>
      </c>
      <c r="U130" s="33">
        <f t="shared" si="14"/>
        <v>-26856828418.779999</v>
      </c>
      <c r="V130" s="33"/>
      <c r="W130" s="27" t="s">
        <v>28</v>
      </c>
      <c r="X130" s="36">
        <f t="shared" si="15"/>
        <v>120247097.20199999</v>
      </c>
      <c r="Y130" s="36">
        <f t="shared" si="28"/>
        <v>92922939.514159992</v>
      </c>
      <c r="Z130" s="36">
        <f t="shared" si="16"/>
        <v>40260772343.879997</v>
      </c>
      <c r="AA130" s="36">
        <f t="shared" si="17"/>
        <v>13403943925.106939</v>
      </c>
      <c r="AB130" s="36">
        <f t="shared" si="18"/>
        <v>26856828418.773056</v>
      </c>
      <c r="AC130" s="128"/>
    </row>
    <row r="131" spans="3:29" x14ac:dyDescent="0.3">
      <c r="C131" s="114">
        <v>44866</v>
      </c>
      <c r="D131" s="26" t="s">
        <v>33</v>
      </c>
      <c r="E131" s="26" t="s">
        <v>330</v>
      </c>
      <c r="F131" s="115" t="s">
        <v>497</v>
      </c>
      <c r="G131" s="27" t="s">
        <v>28</v>
      </c>
      <c r="H131" s="27" t="s">
        <v>498</v>
      </c>
      <c r="I131" s="116">
        <v>44876.333333333336</v>
      </c>
      <c r="J131" s="116">
        <v>44851</v>
      </c>
      <c r="K131" s="29">
        <v>59733.792000000001</v>
      </c>
      <c r="L131" s="29">
        <v>59610.373</v>
      </c>
      <c r="M131" s="32">
        <v>984.35</v>
      </c>
      <c r="N131" s="32"/>
      <c r="O131" s="101">
        <v>90.33</v>
      </c>
      <c r="P131" s="32">
        <f>MAX(M131,N131)+O131</f>
        <v>1074.68</v>
      </c>
      <c r="Q131" s="32">
        <v>433.27</v>
      </c>
      <c r="R131" s="32">
        <f t="shared" si="12"/>
        <v>347.22300000000001</v>
      </c>
      <c r="S131" s="32">
        <v>111.47</v>
      </c>
      <c r="T131" s="33">
        <f t="shared" si="13"/>
        <v>-235.75300000000001</v>
      </c>
      <c r="U131" s="33">
        <f t="shared" si="14"/>
        <v>-18845507840.529999</v>
      </c>
      <c r="V131" s="33"/>
      <c r="W131" s="27" t="s">
        <v>28</v>
      </c>
      <c r="X131" s="36">
        <f t="shared" si="15"/>
        <v>79937510.193000004</v>
      </c>
      <c r="Y131" s="36">
        <f t="shared" si="28"/>
        <v>64062075.655640006</v>
      </c>
      <c r="Z131" s="36">
        <f t="shared" si="16"/>
        <v>27756142101.740002</v>
      </c>
      <c r="AA131" s="36">
        <f t="shared" si="17"/>
        <v>8910634261.2137108</v>
      </c>
      <c r="AB131" s="36">
        <f t="shared" si="18"/>
        <v>18845507840.526291</v>
      </c>
      <c r="AC131" s="128"/>
    </row>
    <row r="132" spans="3:29" x14ac:dyDescent="0.3">
      <c r="C132" s="114">
        <v>44866</v>
      </c>
      <c r="D132" s="26" t="s">
        <v>33</v>
      </c>
      <c r="E132" s="26" t="s">
        <v>330</v>
      </c>
      <c r="F132" s="115" t="s">
        <v>499</v>
      </c>
      <c r="G132" s="27" t="s">
        <v>424</v>
      </c>
      <c r="H132" s="27" t="s">
        <v>500</v>
      </c>
      <c r="I132" s="116">
        <v>44887.4375</v>
      </c>
      <c r="J132" s="116">
        <v>44868</v>
      </c>
      <c r="K132" s="29">
        <v>58639.919000000002</v>
      </c>
      <c r="L132" s="29">
        <v>58445.521000000001</v>
      </c>
      <c r="M132" s="32">
        <v>1011.75</v>
      </c>
      <c r="N132" s="32">
        <v>995.7</v>
      </c>
      <c r="O132" s="101">
        <v>90.33</v>
      </c>
      <c r="P132" s="32">
        <f>MIN(M132,N132)+O132</f>
        <v>1086.03</v>
      </c>
      <c r="Q132" s="32">
        <v>434.98</v>
      </c>
      <c r="R132" s="32">
        <f t="shared" si="12"/>
        <v>357.48200000000003</v>
      </c>
      <c r="S132" s="32">
        <v>111.47</v>
      </c>
      <c r="T132" s="33">
        <f t="shared" si="13"/>
        <v>-246.01200000000003</v>
      </c>
      <c r="U132" s="33">
        <f t="shared" si="14"/>
        <v>-19281299645.93</v>
      </c>
      <c r="V132" s="33"/>
      <c r="W132" s="27" t="s">
        <v>424</v>
      </c>
      <c r="X132" s="36">
        <f t="shared" si="15"/>
        <v>78375443.660999998</v>
      </c>
      <c r="Y132" s="36">
        <f t="shared" si="28"/>
        <v>63473589.171630003</v>
      </c>
      <c r="Z132" s="36">
        <f t="shared" si="16"/>
        <v>28017810350.82</v>
      </c>
      <c r="AA132" s="36">
        <f t="shared" si="17"/>
        <v>8736510704.8916702</v>
      </c>
      <c r="AB132" s="36">
        <f t="shared" si="18"/>
        <v>19281299645.928329</v>
      </c>
      <c r="AC132" s="128"/>
    </row>
    <row r="133" spans="3:29" x14ac:dyDescent="0.3">
      <c r="C133" s="114">
        <v>44866</v>
      </c>
      <c r="D133" s="26" t="s">
        <v>33</v>
      </c>
      <c r="E133" s="26" t="s">
        <v>330</v>
      </c>
      <c r="F133" s="115" t="s">
        <v>501</v>
      </c>
      <c r="G133" s="27" t="s">
        <v>424</v>
      </c>
      <c r="H133" s="27" t="s">
        <v>502</v>
      </c>
      <c r="I133" s="116">
        <v>44892.486111111109</v>
      </c>
      <c r="J133" s="116">
        <v>44875</v>
      </c>
      <c r="K133" s="29">
        <v>37854.517</v>
      </c>
      <c r="L133" s="29">
        <v>37811.558000000005</v>
      </c>
      <c r="M133" s="32">
        <v>924.9</v>
      </c>
      <c r="N133" s="32" t="s">
        <v>27</v>
      </c>
      <c r="O133" s="101">
        <v>90.33</v>
      </c>
      <c r="P133" s="32">
        <f>MAX(M133,N133)+O133</f>
        <v>1015.23</v>
      </c>
      <c r="Q133" s="32">
        <v>434.98</v>
      </c>
      <c r="R133" s="32">
        <f t="shared" ref="R133:R162" si="29">ROUND((M133+O133)*Q133/1341,3)</f>
        <v>329.31</v>
      </c>
      <c r="S133" s="32">
        <v>111.47</v>
      </c>
      <c r="T133" s="33">
        <f t="shared" ref="T133:T162" si="30">S133-R133</f>
        <v>-217.84</v>
      </c>
      <c r="U133" s="33">
        <f t="shared" ref="U133:U149" si="31">IFERROR(ROUND((S133-R133)*L133*1341,2),0)</f>
        <v>-11045642394.719999</v>
      </c>
      <c r="V133" s="33"/>
      <c r="W133" s="27" t="s">
        <v>424</v>
      </c>
      <c r="X133" s="36">
        <f t="shared" ref="X133:X149" si="32">L133*1341</f>
        <v>50705299.278000005</v>
      </c>
      <c r="Y133" s="36">
        <f t="shared" si="28"/>
        <v>38387428.028340004</v>
      </c>
      <c r="Z133" s="36">
        <f t="shared" ref="Z133:Z140" si="33">IFERROR(ROUND((R133)*L133*1341,2),0)</f>
        <v>16697762105.24</v>
      </c>
      <c r="AA133" s="36">
        <f t="shared" ref="AA133:AA162" si="34">X133*S133</f>
        <v>5652119710.5186605</v>
      </c>
      <c r="AB133" s="36">
        <f t="shared" ref="AB133:AB162" si="35">Z133-AA133</f>
        <v>11045642394.72134</v>
      </c>
      <c r="AC133" s="128"/>
    </row>
    <row r="134" spans="3:29" x14ac:dyDescent="0.3">
      <c r="C134" s="114">
        <v>44866</v>
      </c>
      <c r="D134" s="26" t="s">
        <v>36</v>
      </c>
      <c r="E134" s="26" t="s">
        <v>330</v>
      </c>
      <c r="F134" s="115" t="s">
        <v>503</v>
      </c>
      <c r="G134" s="27" t="s">
        <v>28</v>
      </c>
      <c r="H134" s="27" t="s">
        <v>476</v>
      </c>
      <c r="I134" s="116">
        <v>44874.474999999999</v>
      </c>
      <c r="J134" s="116">
        <v>44859</v>
      </c>
      <c r="K134" s="29">
        <v>38003.921999999999</v>
      </c>
      <c r="L134" s="29">
        <v>37829.178</v>
      </c>
      <c r="M134" s="32">
        <v>936.85</v>
      </c>
      <c r="N134" s="32" t="s">
        <v>27</v>
      </c>
      <c r="O134" s="101">
        <v>90.33</v>
      </c>
      <c r="P134" s="32">
        <f>MAX(M134,N134)+O134</f>
        <v>1027.18</v>
      </c>
      <c r="Q134" s="32">
        <v>433.27</v>
      </c>
      <c r="R134" s="32">
        <f t="shared" si="29"/>
        <v>331.87599999999998</v>
      </c>
      <c r="S134" s="32">
        <v>111.47</v>
      </c>
      <c r="T134" s="33">
        <f t="shared" si="30"/>
        <v>-220.40599999999998</v>
      </c>
      <c r="U134" s="33">
        <f t="shared" si="31"/>
        <v>-11180960038.209999</v>
      </c>
      <c r="V134" s="33"/>
      <c r="W134" s="27" t="s">
        <v>28</v>
      </c>
      <c r="X134" s="36">
        <f t="shared" si="32"/>
        <v>50728927.697999999</v>
      </c>
      <c r="Y134" s="36">
        <f t="shared" si="28"/>
        <v>38857375.05804</v>
      </c>
      <c r="Z134" s="36">
        <f t="shared" si="33"/>
        <v>16835713608.700001</v>
      </c>
      <c r="AA134" s="36">
        <f t="shared" si="34"/>
        <v>5654753570.4960594</v>
      </c>
      <c r="AB134" s="36">
        <f t="shared" si="35"/>
        <v>11180960038.203941</v>
      </c>
      <c r="AC134" s="128"/>
    </row>
    <row r="135" spans="3:29" x14ac:dyDescent="0.3">
      <c r="C135" s="114">
        <v>44866</v>
      </c>
      <c r="D135" s="26" t="s">
        <v>36</v>
      </c>
      <c r="E135" s="26" t="s">
        <v>330</v>
      </c>
      <c r="F135" s="115" t="s">
        <v>504</v>
      </c>
      <c r="G135" s="27" t="s">
        <v>28</v>
      </c>
      <c r="H135" s="27" t="s">
        <v>505</v>
      </c>
      <c r="I135" s="116">
        <v>44877.411111111112</v>
      </c>
      <c r="J135" s="116">
        <v>44861</v>
      </c>
      <c r="K135" s="29">
        <v>37985.396999999997</v>
      </c>
      <c r="L135" s="29">
        <v>37995.118000000002</v>
      </c>
      <c r="M135" s="32">
        <v>945.85</v>
      </c>
      <c r="N135" s="32" t="s">
        <v>27</v>
      </c>
      <c r="O135" s="101">
        <v>90.33</v>
      </c>
      <c r="P135" s="32">
        <f>MAX(M135,N135)+O135</f>
        <v>1036.18</v>
      </c>
      <c r="Q135" s="32">
        <v>434.98</v>
      </c>
      <c r="R135" s="32">
        <f t="shared" si="29"/>
        <v>336.10599999999999</v>
      </c>
      <c r="S135" s="32">
        <v>111.47</v>
      </c>
      <c r="T135" s="33">
        <f t="shared" si="30"/>
        <v>-224.636</v>
      </c>
      <c r="U135" s="33">
        <f t="shared" si="31"/>
        <v>-11445530649.57</v>
      </c>
      <c r="V135" s="33"/>
      <c r="W135" s="27" t="s">
        <v>28</v>
      </c>
      <c r="X135" s="36">
        <f t="shared" si="32"/>
        <v>50951453.238000005</v>
      </c>
      <c r="Y135" s="36">
        <f>K135*P135</f>
        <v>39359708.663460001</v>
      </c>
      <c r="Z135" s="36">
        <f t="shared" si="33"/>
        <v>17125089142.01</v>
      </c>
      <c r="AA135" s="36">
        <f t="shared" si="34"/>
        <v>5679558492.4398603</v>
      </c>
      <c r="AB135" s="36">
        <f t="shared" si="35"/>
        <v>11445530649.570141</v>
      </c>
      <c r="AC135" s="128"/>
    </row>
    <row r="136" spans="3:29" ht="14.5" thickBot="1" x14ac:dyDescent="0.35">
      <c r="C136" s="118">
        <v>44866</v>
      </c>
      <c r="D136" s="58" t="s">
        <v>36</v>
      </c>
      <c r="E136" s="58" t="s">
        <v>330</v>
      </c>
      <c r="F136" s="119" t="s">
        <v>506</v>
      </c>
      <c r="G136" s="59" t="s">
        <v>28</v>
      </c>
      <c r="H136" s="59" t="s">
        <v>489</v>
      </c>
      <c r="I136" s="120">
        <v>44880.347222222219</v>
      </c>
      <c r="J136" s="120">
        <v>44849</v>
      </c>
      <c r="K136" s="60">
        <v>87476.326000000001</v>
      </c>
      <c r="L136" s="60">
        <v>87241.106999999989</v>
      </c>
      <c r="M136" s="39">
        <v>984.35</v>
      </c>
      <c r="N136" s="39" t="s">
        <v>27</v>
      </c>
      <c r="O136" s="102">
        <v>90.33</v>
      </c>
      <c r="P136" s="39">
        <f>MAX(M136,N136)+O136</f>
        <v>1074.68</v>
      </c>
      <c r="Q136" s="39">
        <v>433.27</v>
      </c>
      <c r="R136" s="39">
        <f t="shared" si="29"/>
        <v>347.22300000000001</v>
      </c>
      <c r="S136" s="39">
        <v>111.47</v>
      </c>
      <c r="T136" s="61">
        <f t="shared" si="30"/>
        <v>-235.75300000000001</v>
      </c>
      <c r="U136" s="61">
        <f t="shared" si="31"/>
        <v>-27580819968.779999</v>
      </c>
      <c r="V136" s="61"/>
      <c r="W136" s="59" t="s">
        <v>28</v>
      </c>
      <c r="X136" s="40">
        <f t="shared" si="32"/>
        <v>116990324.48699999</v>
      </c>
      <c r="Y136" s="40">
        <f>L136*P136</f>
        <v>93756272.870759994</v>
      </c>
      <c r="Z136" s="40">
        <f t="shared" si="33"/>
        <v>40621731439.349998</v>
      </c>
      <c r="AA136" s="40">
        <f t="shared" si="34"/>
        <v>13040911470.565889</v>
      </c>
      <c r="AB136" s="40">
        <f t="shared" si="35"/>
        <v>27580819968.784111</v>
      </c>
      <c r="AC136" s="134"/>
    </row>
    <row r="137" spans="3:29" x14ac:dyDescent="0.3">
      <c r="C137" s="121">
        <v>44896</v>
      </c>
      <c r="D137" s="84" t="s">
        <v>24</v>
      </c>
      <c r="E137" s="84" t="s">
        <v>23</v>
      </c>
      <c r="F137" s="122" t="s">
        <v>507</v>
      </c>
      <c r="G137" s="85" t="s">
        <v>424</v>
      </c>
      <c r="H137" s="123" t="s">
        <v>508</v>
      </c>
      <c r="I137" s="123">
        <v>44910.629861111112</v>
      </c>
      <c r="J137" s="123">
        <v>44882</v>
      </c>
      <c r="K137" s="86">
        <v>61046.881999999998</v>
      </c>
      <c r="L137" s="86">
        <v>60746.400999999998</v>
      </c>
      <c r="M137" s="44">
        <v>858.8</v>
      </c>
      <c r="N137" s="44" t="s">
        <v>27</v>
      </c>
      <c r="O137" s="103">
        <f>35+12.25</f>
        <v>47.25</v>
      </c>
      <c r="P137" s="44">
        <f t="shared" ref="P137:P148" si="36">MIN(M137,N137)+O137</f>
        <v>906.05</v>
      </c>
      <c r="Q137" s="44">
        <v>433.27</v>
      </c>
      <c r="R137" s="44">
        <f t="shared" si="29"/>
        <v>292.74</v>
      </c>
      <c r="S137" s="44">
        <v>111.47</v>
      </c>
      <c r="T137" s="87">
        <f t="shared" si="30"/>
        <v>-181.27</v>
      </c>
      <c r="U137" s="87">
        <f t="shared" si="31"/>
        <v>-14766421646.530001</v>
      </c>
      <c r="V137" s="87"/>
      <c r="W137" s="85" t="s">
        <v>424</v>
      </c>
      <c r="X137" s="46">
        <f t="shared" si="32"/>
        <v>81460923.740999997</v>
      </c>
      <c r="Y137" s="46">
        <f>L137*P137</f>
        <v>55039276.626049995</v>
      </c>
      <c r="Z137" s="46">
        <f t="shared" si="33"/>
        <v>23846870815.939999</v>
      </c>
      <c r="AA137" s="46">
        <f t="shared" si="34"/>
        <v>9080449169.4092693</v>
      </c>
      <c r="AB137" s="46">
        <f t="shared" si="35"/>
        <v>14766421646.530729</v>
      </c>
      <c r="AC137" s="135"/>
    </row>
    <row r="138" spans="3:29" x14ac:dyDescent="0.3">
      <c r="C138" s="124">
        <v>44896</v>
      </c>
      <c r="D138" s="26" t="s">
        <v>64</v>
      </c>
      <c r="E138" s="26" t="s">
        <v>23</v>
      </c>
      <c r="F138" s="115" t="s">
        <v>509</v>
      </c>
      <c r="G138" s="27" t="s">
        <v>510</v>
      </c>
      <c r="H138" s="116" t="s">
        <v>470</v>
      </c>
      <c r="I138" s="116">
        <v>44896.423611111109</v>
      </c>
      <c r="J138" s="116">
        <v>44879</v>
      </c>
      <c r="K138" s="29">
        <v>37770.052000000003</v>
      </c>
      <c r="L138" s="29">
        <v>37766.027000000002</v>
      </c>
      <c r="M138" s="32">
        <v>903.3</v>
      </c>
      <c r="N138" s="32" t="s">
        <v>27</v>
      </c>
      <c r="O138" s="101">
        <f>35+12.25</f>
        <v>47.25</v>
      </c>
      <c r="P138" s="32">
        <f t="shared" si="36"/>
        <v>950.55</v>
      </c>
      <c r="Q138" s="32">
        <v>433.27</v>
      </c>
      <c r="R138" s="32">
        <f t="shared" si="29"/>
        <v>307.11799999999999</v>
      </c>
      <c r="S138" s="32">
        <v>111.47</v>
      </c>
      <c r="T138" s="33">
        <f t="shared" si="30"/>
        <v>-195.648</v>
      </c>
      <c r="U138" s="33">
        <f t="shared" si="31"/>
        <v>-9908444699.3199997</v>
      </c>
      <c r="V138" s="33"/>
      <c r="W138" s="27" t="s">
        <v>307</v>
      </c>
      <c r="X138" s="36">
        <f t="shared" si="32"/>
        <v>50644242.207000002</v>
      </c>
      <c r="Y138" s="36">
        <f>L138*P138</f>
        <v>35898496.964850001</v>
      </c>
      <c r="Z138" s="36">
        <f t="shared" si="33"/>
        <v>15553758378.129999</v>
      </c>
      <c r="AA138" s="36">
        <f t="shared" si="34"/>
        <v>5645313678.81429</v>
      </c>
      <c r="AB138" s="36">
        <f t="shared" si="35"/>
        <v>9908444699.3157082</v>
      </c>
      <c r="AC138" s="92"/>
    </row>
    <row r="139" spans="3:29" x14ac:dyDescent="0.3">
      <c r="C139" s="124">
        <v>44896</v>
      </c>
      <c r="D139" s="26" t="s">
        <v>36</v>
      </c>
      <c r="E139" s="26" t="s">
        <v>23</v>
      </c>
      <c r="F139" s="115" t="s">
        <v>511</v>
      </c>
      <c r="G139" s="27" t="s">
        <v>307</v>
      </c>
      <c r="H139" s="116" t="s">
        <v>512</v>
      </c>
      <c r="I139" s="116">
        <v>44912.354166666664</v>
      </c>
      <c r="J139" s="116">
        <v>44891</v>
      </c>
      <c r="K139" s="29">
        <v>38626.718000000001</v>
      </c>
      <c r="L139" s="29">
        <v>38567.803</v>
      </c>
      <c r="M139" s="32">
        <v>772.3</v>
      </c>
      <c r="N139" s="32"/>
      <c r="O139" s="101">
        <v>35</v>
      </c>
      <c r="P139" s="32">
        <f t="shared" si="36"/>
        <v>807.3</v>
      </c>
      <c r="Q139" s="32">
        <v>432.78</v>
      </c>
      <c r="R139" s="32">
        <f t="shared" si="29"/>
        <v>260.53899999999999</v>
      </c>
      <c r="S139" s="32">
        <v>111.47</v>
      </c>
      <c r="T139" s="33">
        <f t="shared" si="30"/>
        <v>-149.06899999999999</v>
      </c>
      <c r="U139" s="33">
        <f t="shared" si="31"/>
        <v>-7709762789.8699999</v>
      </c>
      <c r="V139" s="33"/>
      <c r="W139" s="27" t="s">
        <v>307</v>
      </c>
      <c r="X139" s="36">
        <f t="shared" si="32"/>
        <v>51719423.822999999</v>
      </c>
      <c r="Y139" s="36">
        <f>L139*P139</f>
        <v>31135787.361899998</v>
      </c>
      <c r="Z139" s="36">
        <f t="shared" si="33"/>
        <v>13474926963.42</v>
      </c>
      <c r="AA139" s="36">
        <f t="shared" si="34"/>
        <v>5765164173.5498095</v>
      </c>
      <c r="AB139" s="36">
        <f t="shared" si="35"/>
        <v>7709762789.8701906</v>
      </c>
      <c r="AC139" s="92"/>
    </row>
    <row r="140" spans="3:29" x14ac:dyDescent="0.3">
      <c r="C140" s="124">
        <v>44896</v>
      </c>
      <c r="D140" s="26" t="s">
        <v>36</v>
      </c>
      <c r="E140" s="26" t="s">
        <v>23</v>
      </c>
      <c r="F140" s="115" t="s">
        <v>363</v>
      </c>
      <c r="G140" s="27" t="s">
        <v>424</v>
      </c>
      <c r="H140" s="116" t="s">
        <v>512</v>
      </c>
      <c r="I140" s="116">
        <v>44912.357638888891</v>
      </c>
      <c r="J140" s="116">
        <v>44898</v>
      </c>
      <c r="K140" s="29">
        <v>37715.790999999997</v>
      </c>
      <c r="L140" s="29">
        <v>37524.517</v>
      </c>
      <c r="M140" s="32">
        <v>783.5</v>
      </c>
      <c r="N140" s="32"/>
      <c r="O140" s="101">
        <v>35</v>
      </c>
      <c r="P140" s="32">
        <f t="shared" si="36"/>
        <v>818.5</v>
      </c>
      <c r="Q140" s="32">
        <v>432.78</v>
      </c>
      <c r="R140" s="32">
        <f t="shared" si="29"/>
        <v>264.154</v>
      </c>
      <c r="S140" s="32">
        <v>111.47</v>
      </c>
      <c r="T140" s="33">
        <f t="shared" si="30"/>
        <v>-152.684</v>
      </c>
      <c r="U140" s="33">
        <f t="shared" si="31"/>
        <v>-7683116487.2200003</v>
      </c>
      <c r="V140" s="33"/>
      <c r="W140" s="27" t="s">
        <v>424</v>
      </c>
      <c r="X140" s="36">
        <f t="shared" si="32"/>
        <v>50320377.296999998</v>
      </c>
      <c r="Y140" s="36">
        <f>L140*P140</f>
        <v>30713817.164499998</v>
      </c>
      <c r="Z140" s="36">
        <f t="shared" si="33"/>
        <v>13292328944.51</v>
      </c>
      <c r="AA140" s="36">
        <f t="shared" si="34"/>
        <v>5609212457.2965899</v>
      </c>
      <c r="AB140" s="36">
        <f t="shared" si="35"/>
        <v>7683116487.2134104</v>
      </c>
      <c r="AC140" s="92"/>
    </row>
    <row r="141" spans="3:29" x14ac:dyDescent="0.3">
      <c r="C141" s="124">
        <v>44896</v>
      </c>
      <c r="D141" s="26" t="s">
        <v>44</v>
      </c>
      <c r="E141" s="26" t="s">
        <v>43</v>
      </c>
      <c r="F141" s="115" t="s">
        <v>513</v>
      </c>
      <c r="G141" s="27" t="s">
        <v>510</v>
      </c>
      <c r="H141" s="27" t="s">
        <v>514</v>
      </c>
      <c r="I141" s="116">
        <v>44905.378472222219</v>
      </c>
      <c r="J141" s="116">
        <v>44889</v>
      </c>
      <c r="K141" s="29">
        <v>94946.91</v>
      </c>
      <c r="L141" s="29">
        <v>94953.221999999994</v>
      </c>
      <c r="M141" s="32">
        <v>788.5</v>
      </c>
      <c r="N141" s="32" t="s">
        <v>27</v>
      </c>
      <c r="O141" s="100">
        <v>35</v>
      </c>
      <c r="P141" s="32">
        <f t="shared" si="36"/>
        <v>823.5</v>
      </c>
      <c r="Q141" s="32">
        <v>433.27</v>
      </c>
      <c r="R141" s="32">
        <f t="shared" si="29"/>
        <v>266.06799999999998</v>
      </c>
      <c r="S141" s="32">
        <v>111.47</v>
      </c>
      <c r="T141" s="33">
        <f t="shared" si="30"/>
        <v>-154.59799999999998</v>
      </c>
      <c r="U141" s="33">
        <f t="shared" si="31"/>
        <v>-19685314385.990002</v>
      </c>
      <c r="V141" s="33"/>
      <c r="W141" s="27" t="s">
        <v>424</v>
      </c>
      <c r="X141" s="36">
        <f t="shared" si="32"/>
        <v>127332270.70199999</v>
      </c>
      <c r="Y141" s="36">
        <f>K141*P141</f>
        <v>78188780.385000005</v>
      </c>
      <c r="Z141" s="36">
        <f>IFERROR(ROUND((R141)*K141*1341,2),0)</f>
        <v>33876790497.290001</v>
      </c>
      <c r="AA141" s="36">
        <f t="shared" si="34"/>
        <v>14193728215.151939</v>
      </c>
      <c r="AB141" s="36">
        <f t="shared" si="35"/>
        <v>19683062282.138062</v>
      </c>
      <c r="AC141" s="92"/>
    </row>
    <row r="142" spans="3:29" x14ac:dyDescent="0.3">
      <c r="C142" s="124">
        <v>44896</v>
      </c>
      <c r="D142" s="26" t="s">
        <v>91</v>
      </c>
      <c r="E142" s="26" t="s">
        <v>43</v>
      </c>
      <c r="F142" s="115" t="s">
        <v>515</v>
      </c>
      <c r="G142" s="27" t="s">
        <v>510</v>
      </c>
      <c r="H142" s="27" t="s">
        <v>516</v>
      </c>
      <c r="I142" s="116">
        <v>44917.379166666666</v>
      </c>
      <c r="J142" s="116">
        <v>44898</v>
      </c>
      <c r="K142" s="29">
        <v>37982.036</v>
      </c>
      <c r="L142" s="29">
        <v>37950.425999999999</v>
      </c>
      <c r="M142" s="32">
        <v>783.5</v>
      </c>
      <c r="N142" s="32" t="s">
        <v>27</v>
      </c>
      <c r="O142" s="100">
        <v>35</v>
      </c>
      <c r="P142" s="32">
        <f t="shared" si="36"/>
        <v>818.5</v>
      </c>
      <c r="Q142" s="32">
        <v>433.27</v>
      </c>
      <c r="R142" s="32">
        <f t="shared" si="29"/>
        <v>264.45299999999997</v>
      </c>
      <c r="S142" s="32">
        <v>111.47</v>
      </c>
      <c r="T142" s="33">
        <f t="shared" si="30"/>
        <v>-152.98299999999998</v>
      </c>
      <c r="U142" s="33">
        <f t="shared" si="31"/>
        <v>-7785537597.8400002</v>
      </c>
      <c r="V142" s="33"/>
      <c r="W142" s="27" t="s">
        <v>307</v>
      </c>
      <c r="X142" s="36">
        <f t="shared" si="32"/>
        <v>50891521.266000003</v>
      </c>
      <c r="Y142" s="36">
        <f t="shared" ref="Y142:Y148" si="37">L142*P142</f>
        <v>31062423.680999998</v>
      </c>
      <c r="Z142" s="36">
        <f t="shared" ref="Z142:Z149" si="38">IFERROR(ROUND((R142)*L142*1341,2),0)</f>
        <v>13458415473.360001</v>
      </c>
      <c r="AA142" s="36">
        <f t="shared" si="34"/>
        <v>5672877875.5210199</v>
      </c>
      <c r="AB142" s="36">
        <f t="shared" si="35"/>
        <v>7785537597.8389807</v>
      </c>
      <c r="AC142" s="92"/>
    </row>
    <row r="143" spans="3:29" x14ac:dyDescent="0.3">
      <c r="C143" s="124">
        <v>44896</v>
      </c>
      <c r="D143" s="26" t="s">
        <v>91</v>
      </c>
      <c r="E143" s="26" t="s">
        <v>43</v>
      </c>
      <c r="F143" s="115" t="s">
        <v>517</v>
      </c>
      <c r="G143" s="27" t="s">
        <v>510</v>
      </c>
      <c r="H143" s="27" t="s">
        <v>512</v>
      </c>
      <c r="I143" s="116">
        <v>44914.381944444445</v>
      </c>
      <c r="J143" s="116">
        <v>44894</v>
      </c>
      <c r="K143" s="29">
        <v>59721.175000000003</v>
      </c>
      <c r="L143" s="29">
        <v>59571.423000000003</v>
      </c>
      <c r="M143" s="32">
        <v>782.15</v>
      </c>
      <c r="N143" s="32" t="s">
        <v>27</v>
      </c>
      <c r="O143" s="100">
        <v>35</v>
      </c>
      <c r="P143" s="32">
        <f t="shared" si="36"/>
        <v>817.15</v>
      </c>
      <c r="Q143" s="32">
        <v>433.27</v>
      </c>
      <c r="R143" s="32">
        <f t="shared" si="29"/>
        <v>264.017</v>
      </c>
      <c r="S143" s="32">
        <v>111.47</v>
      </c>
      <c r="T143" s="33">
        <f t="shared" si="30"/>
        <v>-152.547</v>
      </c>
      <c r="U143" s="33">
        <f t="shared" si="31"/>
        <v>-12186259540.129999</v>
      </c>
      <c r="V143" s="33"/>
      <c r="W143" s="27" t="s">
        <v>307</v>
      </c>
      <c r="X143" s="36">
        <f t="shared" si="32"/>
        <v>79885278.243000001</v>
      </c>
      <c r="Y143" s="36">
        <f t="shared" si="37"/>
        <v>48678788.304449998</v>
      </c>
      <c r="Z143" s="36">
        <f t="shared" si="38"/>
        <v>21091071505.880001</v>
      </c>
      <c r="AA143" s="36">
        <f t="shared" si="34"/>
        <v>8904811965.7472095</v>
      </c>
      <c r="AB143" s="36">
        <f t="shared" si="35"/>
        <v>12186259540.132792</v>
      </c>
      <c r="AC143" s="92"/>
    </row>
    <row r="144" spans="3:29" x14ac:dyDescent="0.3">
      <c r="C144" s="124">
        <v>44896</v>
      </c>
      <c r="D144" s="26" t="s">
        <v>52</v>
      </c>
      <c r="E144" s="26" t="s">
        <v>43</v>
      </c>
      <c r="F144" s="115" t="s">
        <v>518</v>
      </c>
      <c r="G144" s="27" t="s">
        <v>424</v>
      </c>
      <c r="H144" s="27" t="s">
        <v>519</v>
      </c>
      <c r="I144" s="116">
        <v>44897.357638888891</v>
      </c>
      <c r="J144" s="116">
        <v>44881</v>
      </c>
      <c r="K144" s="29">
        <v>36749.703999999998</v>
      </c>
      <c r="L144" s="29">
        <v>36714.35</v>
      </c>
      <c r="M144" s="32">
        <v>878.45</v>
      </c>
      <c r="N144" s="32"/>
      <c r="O144" s="100">
        <v>35</v>
      </c>
      <c r="P144" s="32">
        <f t="shared" si="36"/>
        <v>913.45</v>
      </c>
      <c r="Q144" s="32">
        <v>433.27</v>
      </c>
      <c r="R144" s="32">
        <f t="shared" si="29"/>
        <v>295.13099999999997</v>
      </c>
      <c r="S144" s="32">
        <v>111.47</v>
      </c>
      <c r="T144" s="33">
        <f t="shared" si="30"/>
        <v>-183.66099999999997</v>
      </c>
      <c r="U144" s="33">
        <f t="shared" si="31"/>
        <v>-9042355269.6000004</v>
      </c>
      <c r="V144" s="33"/>
      <c r="W144" s="27" t="s">
        <v>424</v>
      </c>
      <c r="X144" s="36">
        <f t="shared" si="32"/>
        <v>49233943.350000001</v>
      </c>
      <c r="Y144" s="36">
        <f t="shared" si="37"/>
        <v>33536723.0075</v>
      </c>
      <c r="Z144" s="36">
        <f t="shared" si="38"/>
        <v>14530462934.83</v>
      </c>
      <c r="AA144" s="36">
        <f t="shared" si="34"/>
        <v>5488107665.2244997</v>
      </c>
      <c r="AB144" s="36">
        <f t="shared" si="35"/>
        <v>9042355269.6054993</v>
      </c>
      <c r="AC144" s="92"/>
    </row>
    <row r="145" spans="3:29" x14ac:dyDescent="0.3">
      <c r="C145" s="124">
        <v>44896</v>
      </c>
      <c r="D145" s="26" t="s">
        <v>52</v>
      </c>
      <c r="E145" s="26" t="s">
        <v>43</v>
      </c>
      <c r="F145" s="115" t="s">
        <v>520</v>
      </c>
      <c r="G145" s="27" t="s">
        <v>424</v>
      </c>
      <c r="H145" s="27" t="s">
        <v>521</v>
      </c>
      <c r="I145" s="116">
        <v>44924.451388888891</v>
      </c>
      <c r="J145" s="116">
        <v>44907</v>
      </c>
      <c r="K145" s="29">
        <v>57698.824999999997</v>
      </c>
      <c r="L145" s="29">
        <v>57536.078999999998</v>
      </c>
      <c r="M145" s="32">
        <v>710.9</v>
      </c>
      <c r="N145" s="32" t="s">
        <v>27</v>
      </c>
      <c r="O145" s="100">
        <v>35</v>
      </c>
      <c r="P145" s="32">
        <f t="shared" si="36"/>
        <v>745.9</v>
      </c>
      <c r="Q145" s="32">
        <v>433.27</v>
      </c>
      <c r="R145" s="32">
        <f t="shared" si="29"/>
        <v>240.99600000000001</v>
      </c>
      <c r="S145" s="32">
        <v>111.47</v>
      </c>
      <c r="T145" s="33">
        <f t="shared" si="30"/>
        <v>-129.52600000000001</v>
      </c>
      <c r="U145" s="33">
        <f t="shared" si="31"/>
        <v>-9993692764.0300007</v>
      </c>
      <c r="V145" s="33"/>
      <c r="W145" s="27" t="s">
        <v>424</v>
      </c>
      <c r="X145" s="36">
        <f t="shared" si="32"/>
        <v>77155881.938999996</v>
      </c>
      <c r="Y145" s="36">
        <f t="shared" si="37"/>
        <v>42916161.326099999</v>
      </c>
      <c r="Z145" s="36">
        <f t="shared" si="38"/>
        <v>18594258923.77</v>
      </c>
      <c r="AA145" s="36">
        <f t="shared" si="34"/>
        <v>8600566159.7403297</v>
      </c>
      <c r="AB145" s="36">
        <f t="shared" si="35"/>
        <v>9993692764.0296707</v>
      </c>
      <c r="AC145" s="92"/>
    </row>
    <row r="146" spans="3:29" x14ac:dyDescent="0.3">
      <c r="C146" s="124">
        <v>44896</v>
      </c>
      <c r="D146" s="26" t="s">
        <v>522</v>
      </c>
      <c r="E146" s="26" t="s">
        <v>523</v>
      </c>
      <c r="F146" s="115" t="s">
        <v>99</v>
      </c>
      <c r="G146" s="27" t="s">
        <v>424</v>
      </c>
      <c r="H146" s="27" t="s">
        <v>524</v>
      </c>
      <c r="I146" s="116">
        <v>44900.361111111109</v>
      </c>
      <c r="J146" s="116">
        <v>44884</v>
      </c>
      <c r="K146" s="29">
        <v>59993.756000000001</v>
      </c>
      <c r="L146" s="29">
        <v>59673.298000000003</v>
      </c>
      <c r="M146" s="32">
        <v>834.15</v>
      </c>
      <c r="N146" s="32" t="s">
        <v>27</v>
      </c>
      <c r="O146" s="100">
        <v>35</v>
      </c>
      <c r="P146" s="32">
        <f t="shared" si="36"/>
        <v>869.15</v>
      </c>
      <c r="Q146" s="32">
        <v>432.78</v>
      </c>
      <c r="R146" s="32">
        <f t="shared" si="29"/>
        <v>280.5</v>
      </c>
      <c r="S146" s="32">
        <v>111.47</v>
      </c>
      <c r="T146" s="33">
        <f t="shared" si="30"/>
        <v>-169.03</v>
      </c>
      <c r="U146" s="33">
        <f t="shared" si="31"/>
        <v>-13526100509.219999</v>
      </c>
      <c r="V146" s="33"/>
      <c r="W146" s="27" t="s">
        <v>28</v>
      </c>
      <c r="X146" s="36">
        <f t="shared" si="32"/>
        <v>80021892.618000001</v>
      </c>
      <c r="Y146" s="36">
        <f t="shared" si="37"/>
        <v>51865046.956699997</v>
      </c>
      <c r="Z146" s="36">
        <f t="shared" si="38"/>
        <v>22446140879.349998</v>
      </c>
      <c r="AA146" s="36">
        <f t="shared" si="34"/>
        <v>8920040370.1284599</v>
      </c>
      <c r="AB146" s="36">
        <f t="shared" si="35"/>
        <v>13526100509.221539</v>
      </c>
      <c r="AC146" s="92" t="s">
        <v>525</v>
      </c>
    </row>
    <row r="147" spans="3:29" x14ac:dyDescent="0.3">
      <c r="C147" s="124">
        <v>44896</v>
      </c>
      <c r="D147" s="26" t="s">
        <v>522</v>
      </c>
      <c r="E147" s="26" t="s">
        <v>523</v>
      </c>
      <c r="F147" s="115" t="s">
        <v>280</v>
      </c>
      <c r="G147" s="27" t="s">
        <v>424</v>
      </c>
      <c r="H147" s="27" t="s">
        <v>526</v>
      </c>
      <c r="I147" s="116">
        <v>44905.469444444447</v>
      </c>
      <c r="J147" s="116">
        <v>44885</v>
      </c>
      <c r="K147" s="29">
        <v>88536.649000000005</v>
      </c>
      <c r="L147" s="29">
        <v>88216.159</v>
      </c>
      <c r="M147" s="32">
        <v>834.15</v>
      </c>
      <c r="N147" s="32" t="s">
        <v>27</v>
      </c>
      <c r="O147" s="100">
        <v>35</v>
      </c>
      <c r="P147" s="32">
        <f t="shared" si="36"/>
        <v>869.15</v>
      </c>
      <c r="Q147" s="32">
        <v>433.27</v>
      </c>
      <c r="R147" s="32">
        <f t="shared" si="29"/>
        <v>280.81799999999998</v>
      </c>
      <c r="S147" s="32">
        <v>111.47</v>
      </c>
      <c r="T147" s="33">
        <f t="shared" si="30"/>
        <v>-169.34799999999998</v>
      </c>
      <c r="U147" s="33">
        <f t="shared" si="31"/>
        <v>-20033507556.5</v>
      </c>
      <c r="V147" s="33"/>
      <c r="W147" s="27" t="s">
        <v>307</v>
      </c>
      <c r="X147" s="36">
        <f t="shared" si="32"/>
        <v>118297869.219</v>
      </c>
      <c r="Y147" s="36">
        <f t="shared" si="37"/>
        <v>76673074.594850004</v>
      </c>
      <c r="Z147" s="36">
        <f t="shared" si="38"/>
        <v>33220171038.34</v>
      </c>
      <c r="AA147" s="36">
        <f t="shared" si="34"/>
        <v>13186663481.84193</v>
      </c>
      <c r="AB147" s="36">
        <f t="shared" si="35"/>
        <v>20033507556.49807</v>
      </c>
      <c r="AC147" s="92" t="s">
        <v>525</v>
      </c>
    </row>
    <row r="148" spans="3:29" x14ac:dyDescent="0.3">
      <c r="C148" s="124">
        <v>44896</v>
      </c>
      <c r="D148" s="26" t="s">
        <v>522</v>
      </c>
      <c r="E148" s="26" t="s">
        <v>523</v>
      </c>
      <c r="F148" s="115" t="s">
        <v>386</v>
      </c>
      <c r="G148" s="27" t="s">
        <v>424</v>
      </c>
      <c r="H148" s="27" t="s">
        <v>527</v>
      </c>
      <c r="I148" s="116">
        <v>44906.607638888891</v>
      </c>
      <c r="J148" s="116">
        <v>44890</v>
      </c>
      <c r="K148" s="29">
        <v>59999.654000000002</v>
      </c>
      <c r="L148" s="29">
        <v>59680.329999999994</v>
      </c>
      <c r="M148" s="32">
        <v>771.5</v>
      </c>
      <c r="N148" s="32"/>
      <c r="O148" s="100">
        <v>35</v>
      </c>
      <c r="P148" s="32">
        <f t="shared" si="36"/>
        <v>806.5</v>
      </c>
      <c r="Q148" s="32">
        <v>432.78</v>
      </c>
      <c r="R148" s="32">
        <f t="shared" si="29"/>
        <v>260.28100000000001</v>
      </c>
      <c r="S148" s="32">
        <v>111.47</v>
      </c>
      <c r="T148" s="33">
        <f t="shared" si="30"/>
        <v>-148.81100000000001</v>
      </c>
      <c r="U148" s="33">
        <f t="shared" si="31"/>
        <v>-11909541137.01</v>
      </c>
      <c r="V148" s="33"/>
      <c r="W148" s="27" t="s">
        <v>28</v>
      </c>
      <c r="X148" s="36">
        <f t="shared" si="32"/>
        <v>80031322.529999986</v>
      </c>
      <c r="Y148" s="36">
        <f t="shared" si="37"/>
        <v>48132186.144999996</v>
      </c>
      <c r="Z148" s="36">
        <f t="shared" si="38"/>
        <v>20830632659.43</v>
      </c>
      <c r="AA148" s="36">
        <f t="shared" si="34"/>
        <v>8921091522.4190979</v>
      </c>
      <c r="AB148" s="36">
        <f t="shared" si="35"/>
        <v>11909541137.010902</v>
      </c>
      <c r="AC148" s="92" t="s">
        <v>525</v>
      </c>
    </row>
    <row r="149" spans="3:29" x14ac:dyDescent="0.3">
      <c r="C149" s="124">
        <v>44896</v>
      </c>
      <c r="D149" s="26" t="s">
        <v>431</v>
      </c>
      <c r="E149" s="26" t="s">
        <v>330</v>
      </c>
      <c r="F149" s="115" t="s">
        <v>528</v>
      </c>
      <c r="G149" s="27" t="s">
        <v>307</v>
      </c>
      <c r="H149" s="27" t="s">
        <v>529</v>
      </c>
      <c r="I149" s="116">
        <v>44911.6875</v>
      </c>
      <c r="J149" s="116">
        <v>44892</v>
      </c>
      <c r="K149" s="29">
        <v>57096.137999999999</v>
      </c>
      <c r="L149" s="29">
        <v>57257.033000000003</v>
      </c>
      <c r="M149" s="32">
        <v>772.3</v>
      </c>
      <c r="N149" s="32" t="s">
        <v>27</v>
      </c>
      <c r="O149" s="101">
        <v>90.33</v>
      </c>
      <c r="P149" s="32">
        <f>MAX(M149,N149)+O149</f>
        <v>862.63</v>
      </c>
      <c r="Q149" s="32">
        <v>434.98</v>
      </c>
      <c r="R149" s="32">
        <f t="shared" si="29"/>
        <v>279.81099999999998</v>
      </c>
      <c r="S149" s="32">
        <v>111.47</v>
      </c>
      <c r="T149" s="33">
        <f t="shared" si="30"/>
        <v>-168.34099999999998</v>
      </c>
      <c r="U149" s="33">
        <f t="shared" si="31"/>
        <v>-12925505003.809999</v>
      </c>
      <c r="V149" s="33"/>
      <c r="W149" s="27" t="s">
        <v>424</v>
      </c>
      <c r="X149" s="36">
        <f t="shared" si="32"/>
        <v>76781681.253000006</v>
      </c>
      <c r="Y149" s="36">
        <f>K149*P149</f>
        <v>49252841.522940002</v>
      </c>
      <c r="Z149" s="36">
        <f t="shared" si="38"/>
        <v>21484359013.080002</v>
      </c>
      <c r="AA149" s="36">
        <f t="shared" si="34"/>
        <v>8558854009.2719107</v>
      </c>
      <c r="AB149" s="36">
        <f t="shared" si="35"/>
        <v>12925505003.80809</v>
      </c>
      <c r="AC149" s="92"/>
    </row>
    <row r="150" spans="3:29" x14ac:dyDescent="0.3">
      <c r="C150" s="124">
        <v>44896</v>
      </c>
      <c r="D150" s="26" t="s">
        <v>431</v>
      </c>
      <c r="E150" s="26" t="s">
        <v>330</v>
      </c>
      <c r="F150" s="115" t="s">
        <v>133</v>
      </c>
      <c r="G150" s="27" t="s">
        <v>424</v>
      </c>
      <c r="H150" s="27" t="s">
        <v>530</v>
      </c>
      <c r="I150" s="116">
        <v>44914.375</v>
      </c>
      <c r="J150" s="116">
        <v>44895</v>
      </c>
      <c r="K150" s="29">
        <v>37034.290999999997</v>
      </c>
      <c r="L150" s="29">
        <v>37052.951999999997</v>
      </c>
      <c r="M150" s="32">
        <v>796</v>
      </c>
      <c r="N150" s="32" t="s">
        <v>27</v>
      </c>
      <c r="O150" s="101">
        <v>90.33</v>
      </c>
      <c r="P150" s="32">
        <f>MAX(M150,N150)+O150</f>
        <v>886.33</v>
      </c>
      <c r="Q150" s="32">
        <v>434.98</v>
      </c>
      <c r="R150" s="32">
        <f t="shared" si="29"/>
        <v>287.49900000000002</v>
      </c>
      <c r="S150" s="32">
        <v>111.47</v>
      </c>
      <c r="T150" s="33">
        <f t="shared" si="30"/>
        <v>-176.02900000000002</v>
      </c>
      <c r="U150" s="33">
        <f>IFERROR(ROUND((S150-R150)*K150*1341,2),0)</f>
        <v>-8742125451.2000008</v>
      </c>
      <c r="V150" s="33"/>
      <c r="W150" s="27" t="s">
        <v>424</v>
      </c>
      <c r="X150" s="36">
        <f>K150*1341</f>
        <v>49662984.230999999</v>
      </c>
      <c r="Y150" s="36">
        <f>K150*P150</f>
        <v>32824603.142030001</v>
      </c>
      <c r="Z150" s="36">
        <f>IFERROR(ROUND((R150)*K150*1341,2),0)</f>
        <v>14278058303.43</v>
      </c>
      <c r="AA150" s="36">
        <f t="shared" si="34"/>
        <v>5535932852.2295694</v>
      </c>
      <c r="AB150" s="36">
        <f t="shared" si="35"/>
        <v>8742125451.2004318</v>
      </c>
      <c r="AC150" s="92"/>
    </row>
    <row r="151" spans="3:29" x14ac:dyDescent="0.3">
      <c r="C151" s="124">
        <v>44896</v>
      </c>
      <c r="D151" s="26" t="s">
        <v>436</v>
      </c>
      <c r="E151" s="26" t="s">
        <v>330</v>
      </c>
      <c r="F151" s="115" t="s">
        <v>531</v>
      </c>
      <c r="G151" s="27" t="s">
        <v>424</v>
      </c>
      <c r="H151" s="27" t="s">
        <v>532</v>
      </c>
      <c r="I151" s="116">
        <v>44902.4375</v>
      </c>
      <c r="J151" s="116">
        <v>44886</v>
      </c>
      <c r="K151" s="29">
        <v>59910.853000000003</v>
      </c>
      <c r="L151" s="29">
        <v>59524.529000000002</v>
      </c>
      <c r="M151" s="32">
        <v>834.15</v>
      </c>
      <c r="N151" s="32" t="s">
        <v>27</v>
      </c>
      <c r="O151" s="101">
        <v>90.33</v>
      </c>
      <c r="P151" s="32">
        <f>MAX(M151,N151)+O151</f>
        <v>924.48</v>
      </c>
      <c r="Q151" s="32">
        <v>434.98</v>
      </c>
      <c r="R151" s="32">
        <f t="shared" si="29"/>
        <v>299.87299999999999</v>
      </c>
      <c r="S151" s="32">
        <v>111.47</v>
      </c>
      <c r="T151" s="33">
        <f t="shared" si="30"/>
        <v>-188.40299999999999</v>
      </c>
      <c r="U151" s="33">
        <f t="shared" ref="U151:U162" si="39">IFERROR(ROUND((S151-R151)*L151*1341,2),0)</f>
        <v>-15038778381.67</v>
      </c>
      <c r="V151" s="33"/>
      <c r="W151" s="27" t="s">
        <v>424</v>
      </c>
      <c r="X151" s="36">
        <f t="shared" ref="X151:X156" si="40">L151*1341</f>
        <v>79822393.388999999</v>
      </c>
      <c r="Y151" s="36">
        <f>L151*P151</f>
        <v>55029236.569920003</v>
      </c>
      <c r="Z151" s="36">
        <f t="shared" ref="Z151:Z162" si="41">IFERROR(ROUND((R151)*L151*1341,2),0)</f>
        <v>23936580572.740002</v>
      </c>
      <c r="AA151" s="36">
        <f t="shared" si="34"/>
        <v>8897802191.0718288</v>
      </c>
      <c r="AB151" s="36">
        <f t="shared" si="35"/>
        <v>15038778381.668173</v>
      </c>
      <c r="AC151" s="92"/>
    </row>
    <row r="152" spans="3:29" x14ac:dyDescent="0.3">
      <c r="C152" s="124">
        <v>44896</v>
      </c>
      <c r="D152" s="26" t="s">
        <v>436</v>
      </c>
      <c r="E152" s="26" t="s">
        <v>330</v>
      </c>
      <c r="F152" s="115" t="s">
        <v>320</v>
      </c>
      <c r="G152" s="27" t="s">
        <v>424</v>
      </c>
      <c r="H152" s="27" t="s">
        <v>533</v>
      </c>
      <c r="I152" s="116">
        <v>44913.692361111112</v>
      </c>
      <c r="J152" s="116">
        <v>44897</v>
      </c>
      <c r="K152" s="29">
        <v>89995.475999999995</v>
      </c>
      <c r="L152" s="29">
        <v>89645.67300000001</v>
      </c>
      <c r="M152" s="32">
        <v>801.85</v>
      </c>
      <c r="N152" s="32" t="s">
        <v>27</v>
      </c>
      <c r="O152" s="101">
        <v>90.33</v>
      </c>
      <c r="P152" s="32">
        <f>MAX(M152,N152)+O152</f>
        <v>892.18000000000006</v>
      </c>
      <c r="Q152" s="32">
        <v>434.98</v>
      </c>
      <c r="R152" s="32">
        <f t="shared" si="29"/>
        <v>289.39600000000002</v>
      </c>
      <c r="S152" s="32">
        <v>111.47</v>
      </c>
      <c r="T152" s="33">
        <f t="shared" si="30"/>
        <v>-177.92600000000002</v>
      </c>
      <c r="U152" s="33">
        <f t="shared" si="39"/>
        <v>-21389346955.040001</v>
      </c>
      <c r="V152" s="33"/>
      <c r="W152" s="27" t="s">
        <v>424</v>
      </c>
      <c r="X152" s="36">
        <f t="shared" si="40"/>
        <v>120214847.49300002</v>
      </c>
      <c r="Y152" s="36">
        <f>L152*P152</f>
        <v>79980076.537140012</v>
      </c>
      <c r="Z152" s="36">
        <f t="shared" si="41"/>
        <v>34789696005.080002</v>
      </c>
      <c r="AA152" s="36">
        <f t="shared" si="34"/>
        <v>13400349050.044712</v>
      </c>
      <c r="AB152" s="36">
        <f t="shared" si="35"/>
        <v>21389346955.03529</v>
      </c>
      <c r="AC152" s="92"/>
    </row>
    <row r="153" spans="3:29" x14ac:dyDescent="0.3">
      <c r="C153" s="124">
        <v>44896</v>
      </c>
      <c r="D153" s="26" t="s">
        <v>436</v>
      </c>
      <c r="E153" s="26" t="s">
        <v>330</v>
      </c>
      <c r="F153" s="115" t="s">
        <v>191</v>
      </c>
      <c r="G153" s="27" t="s">
        <v>424</v>
      </c>
      <c r="H153" s="27" t="s">
        <v>534</v>
      </c>
      <c r="I153" s="116">
        <v>44924</v>
      </c>
      <c r="J153" s="116">
        <v>44909</v>
      </c>
      <c r="K153" s="29">
        <v>89999.725000000006</v>
      </c>
      <c r="L153" s="29">
        <v>89808.175000000003</v>
      </c>
      <c r="M153" s="32">
        <v>709.85</v>
      </c>
      <c r="N153" s="32" t="s">
        <v>27</v>
      </c>
      <c r="O153" s="101">
        <v>90.33</v>
      </c>
      <c r="P153" s="32">
        <f>MAX(M153,N153)+O153</f>
        <v>800.18000000000006</v>
      </c>
      <c r="Q153" s="32">
        <v>434.98</v>
      </c>
      <c r="R153" s="32">
        <f t="shared" si="29"/>
        <v>259.55399999999997</v>
      </c>
      <c r="S153" s="32">
        <v>111.47</v>
      </c>
      <c r="T153" s="33">
        <f t="shared" si="30"/>
        <v>-148.08399999999997</v>
      </c>
      <c r="U153" s="33">
        <f t="shared" si="39"/>
        <v>-17834165227.959999</v>
      </c>
      <c r="V153" s="33"/>
      <c r="W153" s="27" t="s">
        <v>424</v>
      </c>
      <c r="X153" s="36">
        <f t="shared" si="40"/>
        <v>120432762.675</v>
      </c>
      <c r="Y153" s="36">
        <f>L153*P153</f>
        <v>71862705.471500009</v>
      </c>
      <c r="Z153" s="36">
        <f t="shared" si="41"/>
        <v>31258805283.349998</v>
      </c>
      <c r="AA153" s="36">
        <f t="shared" si="34"/>
        <v>13424640055.38225</v>
      </c>
      <c r="AB153" s="36">
        <f t="shared" si="35"/>
        <v>17834165227.967751</v>
      </c>
      <c r="AC153" s="92"/>
    </row>
    <row r="154" spans="3:29" x14ac:dyDescent="0.3">
      <c r="C154" s="124">
        <v>44896</v>
      </c>
      <c r="D154" s="26" t="s">
        <v>156</v>
      </c>
      <c r="E154" s="26" t="s">
        <v>330</v>
      </c>
      <c r="F154" s="115" t="s">
        <v>535</v>
      </c>
      <c r="G154" s="27" t="s">
        <v>424</v>
      </c>
      <c r="H154" s="27" t="s">
        <v>536</v>
      </c>
      <c r="I154" s="116">
        <v>44898.354166666664</v>
      </c>
      <c r="J154" s="116">
        <v>44866</v>
      </c>
      <c r="K154" s="29">
        <v>89907.091</v>
      </c>
      <c r="L154" s="29">
        <v>89625.182000000001</v>
      </c>
      <c r="M154" s="32">
        <v>970.75</v>
      </c>
      <c r="N154" s="32">
        <v>993.55</v>
      </c>
      <c r="O154" s="101">
        <v>90.33</v>
      </c>
      <c r="P154" s="32">
        <f>MIN(M154,N154)+O154</f>
        <v>1061.08</v>
      </c>
      <c r="Q154" s="32">
        <v>434.98</v>
      </c>
      <c r="R154" s="32">
        <f t="shared" si="29"/>
        <v>344.18200000000002</v>
      </c>
      <c r="S154" s="32">
        <v>111.47</v>
      </c>
      <c r="T154" s="33">
        <f t="shared" si="30"/>
        <v>-232.71200000000002</v>
      </c>
      <c r="U154" s="33">
        <f t="shared" si="39"/>
        <v>-27969043029.16</v>
      </c>
      <c r="V154" s="33"/>
      <c r="W154" s="27" t="s">
        <v>424</v>
      </c>
      <c r="X154" s="36">
        <f t="shared" si="40"/>
        <v>120187369.06200001</v>
      </c>
      <c r="Y154" s="36">
        <f>L154*P154</f>
        <v>95099488.116559997</v>
      </c>
      <c r="Z154" s="36">
        <f t="shared" si="41"/>
        <v>41366329058.5</v>
      </c>
      <c r="AA154" s="36">
        <f t="shared" si="34"/>
        <v>13397286029.341141</v>
      </c>
      <c r="AB154" s="36">
        <f t="shared" si="35"/>
        <v>27969043029.158859</v>
      </c>
      <c r="AC154" s="92"/>
    </row>
    <row r="155" spans="3:29" x14ac:dyDescent="0.3">
      <c r="C155" s="124">
        <v>44896</v>
      </c>
      <c r="D155" s="26" t="s">
        <v>108</v>
      </c>
      <c r="E155" s="26" t="s">
        <v>330</v>
      </c>
      <c r="F155" s="115" t="s">
        <v>537</v>
      </c>
      <c r="G155" s="27" t="s">
        <v>510</v>
      </c>
      <c r="H155" s="27" t="s">
        <v>538</v>
      </c>
      <c r="I155" s="116">
        <v>44909.59375</v>
      </c>
      <c r="J155" s="116">
        <v>44893</v>
      </c>
      <c r="K155" s="29">
        <v>34494.182999999997</v>
      </c>
      <c r="L155" s="29">
        <v>34511.03</v>
      </c>
      <c r="M155" s="32">
        <v>772.3</v>
      </c>
      <c r="N155" s="32" t="s">
        <v>27</v>
      </c>
      <c r="O155" s="101">
        <v>90.33</v>
      </c>
      <c r="P155" s="32">
        <f>MAX(M155,N155)+O155</f>
        <v>862.63</v>
      </c>
      <c r="Q155" s="32">
        <v>434.98</v>
      </c>
      <c r="R155" s="32">
        <f t="shared" si="29"/>
        <v>279.81099999999998</v>
      </c>
      <c r="S155" s="32">
        <v>111.47</v>
      </c>
      <c r="T155" s="33">
        <f t="shared" si="30"/>
        <v>-168.34099999999998</v>
      </c>
      <c r="U155" s="33">
        <f t="shared" si="39"/>
        <v>-7790702164.9499998</v>
      </c>
      <c r="V155" s="33"/>
      <c r="W155" s="27" t="s">
        <v>307</v>
      </c>
      <c r="X155" s="36">
        <f t="shared" si="40"/>
        <v>46279291.229999997</v>
      </c>
      <c r="Y155" s="36">
        <f>K155*P155</f>
        <v>29755717.081289999</v>
      </c>
      <c r="Z155" s="36">
        <f t="shared" si="41"/>
        <v>12949454758.360001</v>
      </c>
      <c r="AA155" s="36">
        <f t="shared" si="34"/>
        <v>5158752593.4080992</v>
      </c>
      <c r="AB155" s="36">
        <f t="shared" si="35"/>
        <v>7790702164.9519014</v>
      </c>
      <c r="AC155" s="92"/>
    </row>
    <row r="156" spans="3:29" x14ac:dyDescent="0.3">
      <c r="C156" s="124">
        <v>44896</v>
      </c>
      <c r="D156" s="26" t="s">
        <v>108</v>
      </c>
      <c r="E156" s="26" t="s">
        <v>330</v>
      </c>
      <c r="F156" s="115" t="s">
        <v>539</v>
      </c>
      <c r="G156" s="27" t="s">
        <v>424</v>
      </c>
      <c r="H156" s="27" t="s">
        <v>540</v>
      </c>
      <c r="I156" s="116">
        <v>44926.5</v>
      </c>
      <c r="J156" s="116">
        <v>44911</v>
      </c>
      <c r="K156" s="29">
        <v>59998.347000000002</v>
      </c>
      <c r="L156" s="29">
        <v>59870.835999999996</v>
      </c>
      <c r="M156" s="32">
        <v>705.15</v>
      </c>
      <c r="N156" s="32" t="s">
        <v>27</v>
      </c>
      <c r="O156" s="101">
        <v>90.33</v>
      </c>
      <c r="P156" s="32">
        <f>MAX(M156,N156)+O156</f>
        <v>795.48</v>
      </c>
      <c r="Q156" s="32">
        <v>434.98</v>
      </c>
      <c r="R156" s="32">
        <f t="shared" si="29"/>
        <v>258.02999999999997</v>
      </c>
      <c r="S156" s="32">
        <v>111.47</v>
      </c>
      <c r="T156" s="33">
        <f t="shared" si="30"/>
        <v>-146.55999999999997</v>
      </c>
      <c r="U156" s="33">
        <f t="shared" si="39"/>
        <v>-11766832100.1</v>
      </c>
      <c r="V156" s="33"/>
      <c r="W156" s="27" t="s">
        <v>424</v>
      </c>
      <c r="X156" s="36">
        <f t="shared" si="40"/>
        <v>80286791.07599999</v>
      </c>
      <c r="Y156" s="36">
        <f>L156*P156</f>
        <v>47626052.62128</v>
      </c>
      <c r="Z156" s="36">
        <f t="shared" si="41"/>
        <v>20716400701.34</v>
      </c>
      <c r="AA156" s="36">
        <f t="shared" si="34"/>
        <v>8949568601.2417183</v>
      </c>
      <c r="AB156" s="36">
        <f t="shared" si="35"/>
        <v>11766832100.098282</v>
      </c>
      <c r="AC156" s="92"/>
    </row>
    <row r="157" spans="3:29" x14ac:dyDescent="0.3">
      <c r="C157" s="124">
        <v>44896</v>
      </c>
      <c r="D157" s="26" t="s">
        <v>111</v>
      </c>
      <c r="E157" s="26" t="s">
        <v>330</v>
      </c>
      <c r="F157" s="115" t="s">
        <v>369</v>
      </c>
      <c r="G157" s="27" t="s">
        <v>510</v>
      </c>
      <c r="H157" s="27" t="s">
        <v>541</v>
      </c>
      <c r="I157" s="116">
        <v>44899.357638888891</v>
      </c>
      <c r="J157" s="116">
        <v>44885</v>
      </c>
      <c r="K157" s="29">
        <v>38657.641000000003</v>
      </c>
      <c r="L157" s="29">
        <v>38684.76</v>
      </c>
      <c r="M157" s="32">
        <v>834.15</v>
      </c>
      <c r="N157" s="32" t="s">
        <v>27</v>
      </c>
      <c r="O157" s="101">
        <v>90.33</v>
      </c>
      <c r="P157" s="32">
        <f>MAX(M157,N157)+O157</f>
        <v>924.48</v>
      </c>
      <c r="Q157" s="32">
        <v>434.98</v>
      </c>
      <c r="R157" s="32">
        <f t="shared" si="29"/>
        <v>299.87299999999999</v>
      </c>
      <c r="S157" s="32">
        <v>111.47</v>
      </c>
      <c r="T157" s="33">
        <f t="shared" si="30"/>
        <v>-188.40299999999999</v>
      </c>
      <c r="U157" s="33">
        <f t="shared" si="39"/>
        <v>-9773643608.1299992</v>
      </c>
      <c r="V157" s="33"/>
      <c r="W157" s="27" t="s">
        <v>307</v>
      </c>
      <c r="X157" s="36">
        <f>K157*1341</f>
        <v>51839896.581000008</v>
      </c>
      <c r="Y157" s="36">
        <f>K157*P157</f>
        <v>35738215.951680005</v>
      </c>
      <c r="Z157" s="36">
        <f t="shared" si="41"/>
        <v>15556290662.58</v>
      </c>
      <c r="AA157" s="36">
        <f t="shared" si="34"/>
        <v>5778593271.8840704</v>
      </c>
      <c r="AB157" s="36">
        <f t="shared" si="35"/>
        <v>9777697390.6959305</v>
      </c>
      <c r="AC157" s="92"/>
    </row>
    <row r="158" spans="3:29" x14ac:dyDescent="0.3">
      <c r="C158" s="124">
        <v>44896</v>
      </c>
      <c r="D158" s="26" t="s">
        <v>111</v>
      </c>
      <c r="E158" s="26" t="s">
        <v>330</v>
      </c>
      <c r="F158" s="115" t="s">
        <v>542</v>
      </c>
      <c r="G158" s="27" t="s">
        <v>424</v>
      </c>
      <c r="H158" s="27" t="s">
        <v>543</v>
      </c>
      <c r="I158" s="116">
        <v>44904.729166666664</v>
      </c>
      <c r="J158" s="116">
        <v>44879</v>
      </c>
      <c r="K158" s="29">
        <v>38345.47</v>
      </c>
      <c r="L158" s="29">
        <v>38367.525999999998</v>
      </c>
      <c r="M158" s="32">
        <v>903.3</v>
      </c>
      <c r="N158" s="32" t="s">
        <v>27</v>
      </c>
      <c r="O158" s="101">
        <v>90.33</v>
      </c>
      <c r="P158" s="32">
        <f>MAX(M158,N158)+O158</f>
        <v>993.63</v>
      </c>
      <c r="Q158" s="32">
        <v>434.98</v>
      </c>
      <c r="R158" s="32">
        <f t="shared" si="29"/>
        <v>322.30399999999997</v>
      </c>
      <c r="S158" s="32">
        <v>111.47</v>
      </c>
      <c r="T158" s="33">
        <f t="shared" si="30"/>
        <v>-210.83399999999997</v>
      </c>
      <c r="U158" s="33">
        <f t="shared" si="39"/>
        <v>-10847589007.73</v>
      </c>
      <c r="V158" s="33"/>
      <c r="W158" s="27" t="s">
        <v>424</v>
      </c>
      <c r="X158" s="36">
        <f>L158*1341</f>
        <v>51450852.365999997</v>
      </c>
      <c r="Y158" s="36">
        <f>K158*P158</f>
        <v>38101209.3561</v>
      </c>
      <c r="Z158" s="36">
        <f t="shared" si="41"/>
        <v>16582815520.969999</v>
      </c>
      <c r="AA158" s="36">
        <f t="shared" si="34"/>
        <v>5735226513.2380199</v>
      </c>
      <c r="AB158" s="36">
        <f t="shared" si="35"/>
        <v>10847589007.731979</v>
      </c>
      <c r="AC158" s="92"/>
    </row>
    <row r="159" spans="3:29" x14ac:dyDescent="0.3">
      <c r="C159" s="124">
        <v>44896</v>
      </c>
      <c r="D159" s="26" t="s">
        <v>33</v>
      </c>
      <c r="E159" s="26" t="s">
        <v>330</v>
      </c>
      <c r="F159" s="115" t="s">
        <v>544</v>
      </c>
      <c r="G159" s="27" t="s">
        <v>307</v>
      </c>
      <c r="H159" s="27" t="s">
        <v>508</v>
      </c>
      <c r="I159" s="116">
        <v>44908.614583333336</v>
      </c>
      <c r="J159" s="116">
        <v>44891</v>
      </c>
      <c r="K159" s="29">
        <v>37877.726999999999</v>
      </c>
      <c r="L159" s="29">
        <v>37806.834999999999</v>
      </c>
      <c r="M159" s="32">
        <v>772.3</v>
      </c>
      <c r="N159" s="32" t="s">
        <v>27</v>
      </c>
      <c r="O159" s="101">
        <v>90.33</v>
      </c>
      <c r="P159" s="32">
        <f>MAX(M159,N159)+O159</f>
        <v>862.63</v>
      </c>
      <c r="Q159" s="32">
        <v>434.98</v>
      </c>
      <c r="R159" s="32">
        <f t="shared" si="29"/>
        <v>279.81099999999998</v>
      </c>
      <c r="S159" s="32">
        <v>111.47</v>
      </c>
      <c r="T159" s="33">
        <f t="shared" si="30"/>
        <v>-168.34099999999998</v>
      </c>
      <c r="U159" s="33">
        <f t="shared" si="39"/>
        <v>-8534714590.8000002</v>
      </c>
      <c r="V159" s="33"/>
      <c r="W159" s="27" t="s">
        <v>424</v>
      </c>
      <c r="X159" s="36">
        <f>L159*1341</f>
        <v>50698965.734999999</v>
      </c>
      <c r="Y159" s="36">
        <f>L159*P159</f>
        <v>32613310.076049998</v>
      </c>
      <c r="Z159" s="36">
        <f t="shared" si="41"/>
        <v>14186128301.280001</v>
      </c>
      <c r="AA159" s="36">
        <f t="shared" si="34"/>
        <v>5651413710.4804497</v>
      </c>
      <c r="AB159" s="36">
        <f t="shared" si="35"/>
        <v>8534714590.799551</v>
      </c>
      <c r="AC159" s="92"/>
    </row>
    <row r="160" spans="3:29" x14ac:dyDescent="0.3">
      <c r="C160" s="124">
        <v>44896</v>
      </c>
      <c r="D160" s="26" t="s">
        <v>33</v>
      </c>
      <c r="E160" s="26" t="s">
        <v>330</v>
      </c>
      <c r="F160" s="115" t="s">
        <v>545</v>
      </c>
      <c r="G160" s="27" t="s">
        <v>424</v>
      </c>
      <c r="H160" s="27" t="s">
        <v>546</v>
      </c>
      <c r="I160" s="116">
        <v>44915.333333333336</v>
      </c>
      <c r="J160" s="116">
        <v>44896</v>
      </c>
      <c r="K160" s="29">
        <v>37749.684000000001</v>
      </c>
      <c r="L160" s="29">
        <v>37573.672999999995</v>
      </c>
      <c r="M160" s="32">
        <v>803.25</v>
      </c>
      <c r="N160" s="32">
        <v>783.5</v>
      </c>
      <c r="O160" s="101">
        <v>90.33</v>
      </c>
      <c r="P160" s="32">
        <f>MIN(M160,N160)+O160</f>
        <v>873.83</v>
      </c>
      <c r="Q160" s="32">
        <v>434.98</v>
      </c>
      <c r="R160" s="32">
        <f t="shared" si="29"/>
        <v>289.85000000000002</v>
      </c>
      <c r="S160" s="32">
        <v>111.47</v>
      </c>
      <c r="T160" s="33">
        <f t="shared" si="30"/>
        <v>-178.38000000000002</v>
      </c>
      <c r="U160" s="33">
        <f t="shared" si="39"/>
        <v>-8987907390.0400009</v>
      </c>
      <c r="V160" s="33"/>
      <c r="W160" s="27" t="s">
        <v>424</v>
      </c>
      <c r="X160" s="36">
        <f>L160*1341</f>
        <v>50386295.492999993</v>
      </c>
      <c r="Y160" s="36">
        <f>L160*P160</f>
        <v>32833002.677589998</v>
      </c>
      <c r="Z160" s="36">
        <f t="shared" si="41"/>
        <v>14604467748.65</v>
      </c>
      <c r="AA160" s="36">
        <f t="shared" si="34"/>
        <v>5616560358.6047096</v>
      </c>
      <c r="AB160" s="36">
        <f t="shared" si="35"/>
        <v>8987907390.04529</v>
      </c>
      <c r="AC160" s="92"/>
    </row>
    <row r="161" spans="3:29" x14ac:dyDescent="0.3">
      <c r="C161" s="124">
        <v>44896</v>
      </c>
      <c r="D161" s="26" t="s">
        <v>36</v>
      </c>
      <c r="E161" s="26" t="s">
        <v>330</v>
      </c>
      <c r="F161" s="115" t="s">
        <v>547</v>
      </c>
      <c r="G161" s="27" t="s">
        <v>424</v>
      </c>
      <c r="H161" s="27" t="s">
        <v>500</v>
      </c>
      <c r="I161" s="116">
        <v>44920.357638888891</v>
      </c>
      <c r="J161" s="116">
        <v>44903</v>
      </c>
      <c r="K161" s="29">
        <v>92759.42</v>
      </c>
      <c r="L161" s="29">
        <v>92155.865999999995</v>
      </c>
      <c r="M161" s="32">
        <v>715.45</v>
      </c>
      <c r="N161" s="32" t="s">
        <v>27</v>
      </c>
      <c r="O161" s="101">
        <v>90.33</v>
      </c>
      <c r="P161" s="32">
        <f>MAX(M161,N161)+O161</f>
        <v>805.78000000000009</v>
      </c>
      <c r="Q161" s="32">
        <v>434.98</v>
      </c>
      <c r="R161" s="32">
        <f t="shared" si="29"/>
        <v>261.37099999999998</v>
      </c>
      <c r="S161" s="32">
        <v>111.47</v>
      </c>
      <c r="T161" s="33">
        <f t="shared" si="30"/>
        <v>-149.90099999999998</v>
      </c>
      <c r="U161" s="33">
        <f t="shared" si="39"/>
        <v>-18524917925.290001</v>
      </c>
      <c r="V161" s="33"/>
      <c r="W161" s="27" t="s">
        <v>424</v>
      </c>
      <c r="X161" s="36">
        <f>L161*1341</f>
        <v>123581016.30599999</v>
      </c>
      <c r="Y161" s="36">
        <f>L161*P161</f>
        <v>74257353.705480009</v>
      </c>
      <c r="Z161" s="36">
        <f t="shared" si="41"/>
        <v>32300493812.919998</v>
      </c>
      <c r="AA161" s="36">
        <f t="shared" si="34"/>
        <v>13775575887.62982</v>
      </c>
      <c r="AB161" s="36">
        <f t="shared" si="35"/>
        <v>18524917925.290176</v>
      </c>
      <c r="AC161" s="92"/>
    </row>
    <row r="162" spans="3:29" x14ac:dyDescent="0.3">
      <c r="C162" s="124">
        <v>44896</v>
      </c>
      <c r="D162" s="26" t="s">
        <v>36</v>
      </c>
      <c r="E162" s="26" t="s">
        <v>330</v>
      </c>
      <c r="F162" s="115" t="s">
        <v>92</v>
      </c>
      <c r="G162" s="27" t="s">
        <v>424</v>
      </c>
      <c r="H162" s="27" t="s">
        <v>502</v>
      </c>
      <c r="I162" s="116">
        <v>44924.40625</v>
      </c>
      <c r="J162" s="116">
        <v>44903</v>
      </c>
      <c r="K162" s="29">
        <v>93186.760999999999</v>
      </c>
      <c r="L162" s="29">
        <v>92549.992999999988</v>
      </c>
      <c r="M162" s="32">
        <v>715.45</v>
      </c>
      <c r="N162" s="32" t="s">
        <v>27</v>
      </c>
      <c r="O162" s="101">
        <v>90.33</v>
      </c>
      <c r="P162" s="32">
        <f>MAX(M162,N162)+O162</f>
        <v>805.78000000000009</v>
      </c>
      <c r="Q162" s="32">
        <v>434.98</v>
      </c>
      <c r="R162" s="32">
        <f t="shared" si="29"/>
        <v>261.37099999999998</v>
      </c>
      <c r="S162" s="32">
        <v>111.47</v>
      </c>
      <c r="T162" s="33">
        <f t="shared" si="30"/>
        <v>-149.90099999999998</v>
      </c>
      <c r="U162" s="33">
        <f t="shared" si="39"/>
        <v>-18604144247.43</v>
      </c>
      <c r="V162" s="33"/>
      <c r="W162" s="27" t="s">
        <v>424</v>
      </c>
      <c r="X162" s="36">
        <f>L162*1341</f>
        <v>124109540.61299999</v>
      </c>
      <c r="Y162" s="36">
        <f>L162*P162</f>
        <v>74574933.359540001</v>
      </c>
      <c r="Z162" s="36">
        <f t="shared" si="41"/>
        <v>32438634739.560001</v>
      </c>
      <c r="AA162" s="36">
        <f t="shared" si="34"/>
        <v>13834490492.131109</v>
      </c>
      <c r="AB162" s="36">
        <f t="shared" si="35"/>
        <v>18604144247.428894</v>
      </c>
      <c r="AC162" s="92"/>
    </row>
    <row r="163" spans="3:29" x14ac:dyDescent="0.3">
      <c r="C163" s="124"/>
      <c r="D163" s="26"/>
      <c r="E163" s="26"/>
      <c r="F163" s="115"/>
      <c r="G163" s="27"/>
      <c r="H163" s="27"/>
      <c r="I163" s="116"/>
      <c r="J163" s="116"/>
      <c r="K163" s="29"/>
      <c r="L163" s="29"/>
      <c r="M163" s="32"/>
      <c r="N163" s="32"/>
      <c r="O163" s="101"/>
      <c r="P163" s="32"/>
      <c r="Q163" s="32"/>
      <c r="R163" s="32"/>
      <c r="S163" s="32"/>
      <c r="T163" s="33"/>
      <c r="U163" s="33"/>
      <c r="V163" s="33"/>
      <c r="W163" s="27"/>
      <c r="X163" s="36"/>
      <c r="Y163" s="36"/>
      <c r="Z163" s="36"/>
      <c r="AA163" s="36"/>
      <c r="AB163" s="36"/>
      <c r="AC163" s="92"/>
    </row>
    <row r="164" spans="3:29" x14ac:dyDescent="0.3">
      <c r="C164" s="131" t="s">
        <v>548</v>
      </c>
      <c r="D164" s="26"/>
      <c r="E164" s="26"/>
      <c r="F164" s="27"/>
      <c r="G164" s="92"/>
      <c r="H164" s="92"/>
      <c r="I164" s="92"/>
      <c r="J164" s="29"/>
      <c r="K164" s="36">
        <f>SUM(K5:K162)</f>
        <v>8490061.6223000046</v>
      </c>
      <c r="L164" s="36">
        <f>SUM(L5:L162)</f>
        <v>8467152.3549999967</v>
      </c>
      <c r="M164" s="92"/>
      <c r="N164" s="35"/>
      <c r="O164" s="32"/>
      <c r="P164" s="32"/>
      <c r="Q164" s="140"/>
      <c r="R164" s="140"/>
      <c r="S164" s="33"/>
      <c r="T164" s="33"/>
      <c r="U164" s="36">
        <f>SUM(U5:U162)</f>
        <v>-2432479310750.8096</v>
      </c>
      <c r="V164" s="27"/>
      <c r="W164" s="92"/>
      <c r="X164" s="36">
        <f>SUM(X5:X162)</f>
        <v>11354389917.075003</v>
      </c>
      <c r="Y164" s="36">
        <f>SUM(Y5:Y162)</f>
        <v>8733470975.9357471</v>
      </c>
      <c r="Z164" s="36">
        <f>SUM(Z5:Z162)</f>
        <v>3698154956485.9092</v>
      </c>
      <c r="AA164" s="36">
        <f t="shared" ref="AA164:AB164" si="42">SUM(AA5:AA162)</f>
        <v>1265673844056.3503</v>
      </c>
      <c r="AB164" s="36">
        <f t="shared" si="42"/>
        <v>2432481112429.5586</v>
      </c>
      <c r="AC164" s="92"/>
    </row>
    <row r="165" spans="3:29" x14ac:dyDescent="0.3">
      <c r="C165" s="92"/>
      <c r="D165" s="26"/>
      <c r="E165" s="26"/>
      <c r="F165" s="26"/>
      <c r="G165" s="27"/>
      <c r="H165" s="27"/>
      <c r="I165" s="92"/>
      <c r="J165" s="92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  <c r="Y165" s="141"/>
      <c r="Z165" s="141"/>
      <c r="AA165" s="141"/>
      <c r="AB165" s="141"/>
      <c r="AC165" s="92"/>
    </row>
    <row r="166" spans="3:29" x14ac:dyDescent="0.3">
      <c r="K166" s="63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CD501-C9F7-4F42-B2A4-C18A55419ACB}">
  <dimension ref="B2:AJ177"/>
  <sheetViews>
    <sheetView tabSelected="1" zoomScale="40" zoomScaleNormal="40" workbookViewId="0">
      <pane xSplit="8" ySplit="4" topLeftCell="V112" activePane="bottomRight" state="frozen"/>
      <selection pane="topRight" activeCell="I1" sqref="I1"/>
      <selection pane="bottomLeft" activeCell="A5" sqref="A5"/>
      <selection pane="bottomRight" activeCell="V177" sqref="V177:V179"/>
    </sheetView>
  </sheetViews>
  <sheetFormatPr defaultColWidth="8.7265625" defaultRowHeight="15.5" outlineLevelRow="1" x14ac:dyDescent="0.35"/>
  <cols>
    <col min="1" max="1" width="8.7265625" style="180"/>
    <col min="2" max="2" width="8.54296875" style="180" bestFit="1" customWidth="1"/>
    <col min="3" max="3" width="11.26953125" style="180" bestFit="1" customWidth="1"/>
    <col min="4" max="4" width="61.36328125" style="181" customWidth="1"/>
    <col min="5" max="5" width="14.6328125" style="181" bestFit="1" customWidth="1"/>
    <col min="6" max="6" width="18.08984375" style="181" bestFit="1" customWidth="1"/>
    <col min="7" max="7" width="13.26953125" style="181" bestFit="1" customWidth="1"/>
    <col min="8" max="8" width="32.6328125" style="181" bestFit="1" customWidth="1"/>
    <col min="9" max="9" width="19.1796875" style="236" bestFit="1" customWidth="1"/>
    <col min="10" max="10" width="18.81640625" style="180" bestFit="1" customWidth="1"/>
    <col min="11" max="11" width="13.54296875" style="180" bestFit="1" customWidth="1"/>
    <col min="12" max="12" width="17.81640625" style="180" bestFit="1" customWidth="1"/>
    <col min="13" max="13" width="21.7265625" style="237" bestFit="1" customWidth="1"/>
    <col min="14" max="14" width="21.90625" style="180" bestFit="1" customWidth="1"/>
    <col min="15" max="15" width="25.54296875" style="180" bestFit="1" customWidth="1"/>
    <col min="16" max="16" width="37.1796875" style="180" bestFit="1" customWidth="1"/>
    <col min="17" max="17" width="18.08984375" style="237" bestFit="1" customWidth="1"/>
    <col min="18" max="18" width="12.81640625" style="180" bestFit="1" customWidth="1"/>
    <col min="19" max="19" width="19.6328125" style="238" bestFit="1" customWidth="1"/>
    <col min="20" max="20" width="30.08984375" style="238" customWidth="1"/>
    <col min="21" max="21" width="50.36328125" style="239" bestFit="1" customWidth="1"/>
    <col min="22" max="22" width="43.26953125" style="239" bestFit="1" customWidth="1"/>
    <col min="23" max="23" width="26.90625" style="240" bestFit="1" customWidth="1"/>
    <col min="24" max="24" width="21.453125" style="237" bestFit="1" customWidth="1"/>
    <col min="25" max="25" width="25.36328125" style="237" bestFit="1" customWidth="1"/>
    <col min="26" max="26" width="21" style="237" bestFit="1" customWidth="1"/>
    <col min="27" max="27" width="26.26953125" style="237" bestFit="1" customWidth="1"/>
    <col min="28" max="28" width="20.36328125" style="241" bestFit="1" customWidth="1"/>
    <col min="29" max="29" width="26.26953125" style="241" bestFit="1" customWidth="1"/>
    <col min="30" max="30" width="25.81640625" style="237" bestFit="1" customWidth="1"/>
    <col min="31" max="31" width="25.54296875" style="180" bestFit="1" customWidth="1"/>
    <col min="32" max="32" width="32.1796875" style="180" bestFit="1" customWidth="1"/>
    <col min="33" max="33" width="30.81640625" style="180" bestFit="1" customWidth="1"/>
    <col min="34" max="34" width="43.26953125" style="180" bestFit="1" customWidth="1"/>
    <col min="35" max="35" width="12.81640625" style="180" bestFit="1" customWidth="1"/>
    <col min="36" max="36" width="10.81640625" style="180" bestFit="1" customWidth="1"/>
    <col min="37" max="16384" width="8.7265625" style="180"/>
  </cols>
  <sheetData>
    <row r="2" spans="2:36" x14ac:dyDescent="0.35">
      <c r="B2" s="180" t="s">
        <v>960</v>
      </c>
    </row>
    <row r="3" spans="2:36" ht="21" customHeight="1" x14ac:dyDescent="0.35">
      <c r="B3" s="242" t="s">
        <v>550</v>
      </c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  <c r="AC3" s="243"/>
      <c r="AD3" s="243"/>
      <c r="AE3" s="243"/>
      <c r="AF3" s="243"/>
      <c r="AG3" s="243"/>
      <c r="AH3" s="243"/>
      <c r="AI3" s="244"/>
    </row>
    <row r="4" spans="2:36" s="235" customFormat="1" ht="42" customHeight="1" x14ac:dyDescent="0.3">
      <c r="B4" s="245" t="s">
        <v>551</v>
      </c>
      <c r="C4" s="245" t="s">
        <v>0</v>
      </c>
      <c r="D4" s="246" t="s">
        <v>1</v>
      </c>
      <c r="E4" s="246" t="s">
        <v>295</v>
      </c>
      <c r="F4" s="246" t="s">
        <v>552</v>
      </c>
      <c r="G4" s="246" t="s">
        <v>553</v>
      </c>
      <c r="H4" s="247" t="s">
        <v>2</v>
      </c>
      <c r="I4" s="248" t="s">
        <v>3</v>
      </c>
      <c r="J4" s="248" t="s">
        <v>4</v>
      </c>
      <c r="K4" s="245" t="s">
        <v>5</v>
      </c>
      <c r="L4" s="249" t="s">
        <v>6</v>
      </c>
      <c r="M4" s="250" t="s">
        <v>7</v>
      </c>
      <c r="N4" s="245" t="s">
        <v>8</v>
      </c>
      <c r="O4" s="245" t="s">
        <v>9</v>
      </c>
      <c r="P4" s="245" t="s">
        <v>10</v>
      </c>
      <c r="Q4" s="250" t="s">
        <v>11</v>
      </c>
      <c r="R4" s="245" t="s">
        <v>12</v>
      </c>
      <c r="S4" s="245" t="s">
        <v>13</v>
      </c>
      <c r="T4" s="245" t="s">
        <v>14</v>
      </c>
      <c r="U4" s="251" t="s">
        <v>15</v>
      </c>
      <c r="V4" s="251" t="s">
        <v>16</v>
      </c>
      <c r="W4" s="252" t="s">
        <v>554</v>
      </c>
      <c r="X4" s="253" t="s">
        <v>555</v>
      </c>
      <c r="Y4" s="254"/>
      <c r="Z4" s="253" t="s">
        <v>556</v>
      </c>
      <c r="AA4" s="254"/>
      <c r="AB4" s="253" t="s">
        <v>557</v>
      </c>
      <c r="AC4" s="254"/>
      <c r="AD4" s="250" t="s">
        <v>558</v>
      </c>
      <c r="AE4" s="245" t="s">
        <v>559</v>
      </c>
      <c r="AF4" s="245" t="s">
        <v>560</v>
      </c>
      <c r="AG4" s="245" t="s">
        <v>297</v>
      </c>
      <c r="AH4" s="251" t="s">
        <v>16</v>
      </c>
      <c r="AI4" s="251" t="s">
        <v>298</v>
      </c>
    </row>
    <row r="5" spans="2:36" outlineLevel="1" x14ac:dyDescent="0.35">
      <c r="B5" s="182">
        <v>101</v>
      </c>
      <c r="C5" s="255">
        <v>44562</v>
      </c>
      <c r="D5" s="183" t="s">
        <v>64</v>
      </c>
      <c r="E5" s="183" t="s">
        <v>23</v>
      </c>
      <c r="F5" s="183" t="s">
        <v>561</v>
      </c>
      <c r="G5" s="256" t="s">
        <v>562</v>
      </c>
      <c r="H5" s="257" t="s">
        <v>563</v>
      </c>
      <c r="I5" s="258" t="s">
        <v>534</v>
      </c>
      <c r="J5" s="258">
        <v>44931</v>
      </c>
      <c r="K5" s="258">
        <v>44914</v>
      </c>
      <c r="L5" s="259">
        <v>38832.756000000001</v>
      </c>
      <c r="M5" s="260">
        <v>38809.775999999998</v>
      </c>
      <c r="N5" s="261">
        <v>700</v>
      </c>
      <c r="O5" s="261" t="s">
        <v>27</v>
      </c>
      <c r="P5" s="144">
        <f>35+18.015</f>
        <v>53.015000000000001</v>
      </c>
      <c r="Q5" s="260">
        <f>MAX(N5,O5)+P5</f>
        <v>753.01499999999999</v>
      </c>
      <c r="R5" s="261">
        <v>434.08</v>
      </c>
      <c r="S5" s="261">
        <f t="shared" ref="S5:S68" si="0">ROUND((N5+P5)*R5/1341,3)</f>
        <v>243.75</v>
      </c>
      <c r="T5" s="261">
        <v>111.47</v>
      </c>
      <c r="U5" s="262">
        <f t="shared" ref="U5:U68" si="1">T5-S5</f>
        <v>-132.28</v>
      </c>
      <c r="V5" s="262">
        <f t="shared" ref="V5:V68" si="2">IFERROR(ROUND((T5-S5)*M5*1341,2),0)</f>
        <v>-6884368364</v>
      </c>
      <c r="W5" s="263">
        <v>10009628</v>
      </c>
      <c r="X5" s="260"/>
      <c r="Y5" s="260"/>
      <c r="Z5" s="260">
        <v>215529.98</v>
      </c>
      <c r="AA5" s="260">
        <f>Z5*R5</f>
        <v>93557253.718400002</v>
      </c>
      <c r="AB5" s="264">
        <v>194048.88</v>
      </c>
      <c r="AC5" s="264">
        <f>AB5*R5</f>
        <v>84232737.830400005</v>
      </c>
      <c r="AD5" s="260">
        <f t="shared" ref="AD5:AD68" si="3">M5*1341</f>
        <v>52043909.615999997</v>
      </c>
      <c r="AE5" s="260">
        <f>M5*Q5</f>
        <v>29224343.474639997</v>
      </c>
      <c r="AF5" s="260">
        <f t="shared" ref="AF5:AF68" si="4">IFERROR(ROUND((S5)*M5*1341,2),0)</f>
        <v>12685702968.9</v>
      </c>
      <c r="AG5" s="260">
        <f t="shared" ref="AG5:AG68" si="5">AD5*T5</f>
        <v>5801334604.8955193</v>
      </c>
      <c r="AH5" s="260">
        <f t="shared" ref="AH5:AH68" si="6">AF5-AG5</f>
        <v>6884368364.0044804</v>
      </c>
      <c r="AI5" s="182"/>
      <c r="AJ5" s="265"/>
    </row>
    <row r="6" spans="2:36" outlineLevel="1" x14ac:dyDescent="0.35">
      <c r="B6" s="182">
        <v>102</v>
      </c>
      <c r="C6" s="255">
        <v>44562</v>
      </c>
      <c r="D6" s="183" t="s">
        <v>64</v>
      </c>
      <c r="E6" s="183" t="s">
        <v>23</v>
      </c>
      <c r="F6" s="183" t="s">
        <v>561</v>
      </c>
      <c r="G6" s="256" t="s">
        <v>562</v>
      </c>
      <c r="H6" s="257" t="s">
        <v>564</v>
      </c>
      <c r="I6" s="258" t="s">
        <v>502</v>
      </c>
      <c r="J6" s="258">
        <v>44937</v>
      </c>
      <c r="K6" s="258">
        <v>44919</v>
      </c>
      <c r="L6" s="259">
        <v>59899.792999999998</v>
      </c>
      <c r="M6" s="260">
        <v>59650.303</v>
      </c>
      <c r="N6" s="261">
        <v>779.8</v>
      </c>
      <c r="O6" s="261" t="s">
        <v>27</v>
      </c>
      <c r="P6" s="144">
        <f>35+18.015</f>
        <v>53.015000000000001</v>
      </c>
      <c r="Q6" s="260">
        <f>MAX(N6,O6)+P6</f>
        <v>832.81499999999994</v>
      </c>
      <c r="R6" s="261">
        <v>434.08</v>
      </c>
      <c r="S6" s="261">
        <f t="shared" si="0"/>
        <v>269.58100000000002</v>
      </c>
      <c r="T6" s="261">
        <v>111.47</v>
      </c>
      <c r="U6" s="262">
        <f t="shared" si="1"/>
        <v>-158.11100000000002</v>
      </c>
      <c r="V6" s="262">
        <f t="shared" si="2"/>
        <v>-12647465906.290001</v>
      </c>
      <c r="W6" s="263">
        <v>10009628</v>
      </c>
      <c r="X6" s="260"/>
      <c r="Y6" s="260"/>
      <c r="Z6" s="260"/>
      <c r="AA6" s="260"/>
      <c r="AB6" s="264">
        <v>298251.51500000001</v>
      </c>
      <c r="AC6" s="264">
        <f>AB6*R6</f>
        <v>129465017.6312</v>
      </c>
      <c r="AD6" s="260">
        <f t="shared" si="3"/>
        <v>79991056.322999999</v>
      </c>
      <c r="AE6" s="260">
        <f>M6*Q6</f>
        <v>49677667.092944995</v>
      </c>
      <c r="AF6" s="260">
        <f t="shared" si="4"/>
        <v>21564068954.610001</v>
      </c>
      <c r="AG6" s="260">
        <f t="shared" si="5"/>
        <v>8916603048.32481</v>
      </c>
      <c r="AH6" s="260">
        <f t="shared" si="6"/>
        <v>12647465906.285191</v>
      </c>
      <c r="AI6" s="182"/>
      <c r="AJ6" s="265"/>
    </row>
    <row r="7" spans="2:36" outlineLevel="1" x14ac:dyDescent="0.35">
      <c r="B7" s="182">
        <v>103</v>
      </c>
      <c r="C7" s="255">
        <v>44927</v>
      </c>
      <c r="D7" s="183" t="s">
        <v>64</v>
      </c>
      <c r="E7" s="183" t="s">
        <v>23</v>
      </c>
      <c r="F7" s="183" t="s">
        <v>561</v>
      </c>
      <c r="G7" s="256" t="s">
        <v>562</v>
      </c>
      <c r="H7" s="257" t="s">
        <v>565</v>
      </c>
      <c r="I7" s="258" t="s">
        <v>566</v>
      </c>
      <c r="J7" s="258">
        <v>44935</v>
      </c>
      <c r="K7" s="258">
        <v>44921</v>
      </c>
      <c r="L7" s="259">
        <v>59994.315999999999</v>
      </c>
      <c r="M7" s="260">
        <v>59699.273000000001</v>
      </c>
      <c r="N7" s="261">
        <v>779.8</v>
      </c>
      <c r="O7" s="261" t="s">
        <v>27</v>
      </c>
      <c r="P7" s="144">
        <f>35+18.015</f>
        <v>53.015000000000001</v>
      </c>
      <c r="Q7" s="260">
        <f>MAX(N7,O7)+P7</f>
        <v>832.81499999999994</v>
      </c>
      <c r="R7" s="261">
        <v>434.08</v>
      </c>
      <c r="S7" s="261">
        <f t="shared" si="0"/>
        <v>269.58100000000002</v>
      </c>
      <c r="T7" s="261">
        <v>111.47</v>
      </c>
      <c r="U7" s="262">
        <f t="shared" si="1"/>
        <v>-158.11100000000002</v>
      </c>
      <c r="V7" s="262">
        <f t="shared" si="2"/>
        <v>-12657848861.18</v>
      </c>
      <c r="W7" s="263">
        <v>10009628</v>
      </c>
      <c r="X7" s="260"/>
      <c r="Y7" s="260"/>
      <c r="Z7" s="260"/>
      <c r="AA7" s="260"/>
      <c r="AB7" s="264"/>
      <c r="AC7" s="264"/>
      <c r="AD7" s="260">
        <f t="shared" si="3"/>
        <v>80056725.092999995</v>
      </c>
      <c r="AE7" s="260">
        <f>M7*Q7</f>
        <v>49718450.043494999</v>
      </c>
      <c r="AF7" s="260">
        <f t="shared" si="4"/>
        <v>21581772007.299999</v>
      </c>
      <c r="AG7" s="260">
        <f t="shared" si="5"/>
        <v>8923923146.1167088</v>
      </c>
      <c r="AH7" s="260">
        <f t="shared" si="6"/>
        <v>12657848861.18329</v>
      </c>
      <c r="AI7" s="182"/>
      <c r="AJ7" s="265"/>
    </row>
    <row r="8" spans="2:36" outlineLevel="1" x14ac:dyDescent="0.35">
      <c r="B8" s="182">
        <v>104</v>
      </c>
      <c r="C8" s="255">
        <v>44927</v>
      </c>
      <c r="D8" s="183" t="s">
        <v>64</v>
      </c>
      <c r="E8" s="183" t="s">
        <v>23</v>
      </c>
      <c r="F8" s="183" t="s">
        <v>561</v>
      </c>
      <c r="G8" s="256" t="s">
        <v>562</v>
      </c>
      <c r="H8" s="257" t="s">
        <v>567</v>
      </c>
      <c r="I8" s="258" t="s">
        <v>568</v>
      </c>
      <c r="J8" s="258">
        <v>44942</v>
      </c>
      <c r="K8" s="258">
        <v>44926</v>
      </c>
      <c r="L8" s="259">
        <v>59899.83</v>
      </c>
      <c r="M8" s="260">
        <v>59775.589000000007</v>
      </c>
      <c r="N8" s="261">
        <v>782.6</v>
      </c>
      <c r="O8" s="261" t="s">
        <v>27</v>
      </c>
      <c r="P8" s="144">
        <f>35+12.25</f>
        <v>47.25</v>
      </c>
      <c r="Q8" s="260">
        <f>MAX(N8,O8)+P8</f>
        <v>829.85</v>
      </c>
      <c r="R8" s="261">
        <v>434.08</v>
      </c>
      <c r="S8" s="261">
        <f t="shared" si="0"/>
        <v>268.62099999999998</v>
      </c>
      <c r="T8" s="261">
        <v>111.47</v>
      </c>
      <c r="U8" s="262">
        <f t="shared" si="1"/>
        <v>-157.15099999999998</v>
      </c>
      <c r="V8" s="262">
        <f t="shared" si="2"/>
        <v>-12597077200.09</v>
      </c>
      <c r="W8" s="263">
        <v>10009628</v>
      </c>
      <c r="X8" s="260"/>
      <c r="Y8" s="260"/>
      <c r="Z8" s="260">
        <v>196096.07</v>
      </c>
      <c r="AA8" s="260">
        <f>Z8*R8</f>
        <v>85121382.065599993</v>
      </c>
      <c r="AB8" s="264"/>
      <c r="AC8" s="264"/>
      <c r="AD8" s="260">
        <f t="shared" si="3"/>
        <v>80159064.849000007</v>
      </c>
      <c r="AE8" s="260">
        <f>M8*Q8</f>
        <v>49604772.531650007</v>
      </c>
      <c r="AF8" s="260">
        <f t="shared" si="4"/>
        <v>21532408158.799999</v>
      </c>
      <c r="AG8" s="260">
        <f t="shared" si="5"/>
        <v>8935330958.7180309</v>
      </c>
      <c r="AH8" s="260">
        <f t="shared" si="6"/>
        <v>12597077200.081968</v>
      </c>
      <c r="AI8" s="182"/>
      <c r="AJ8" s="265"/>
    </row>
    <row r="9" spans="2:36" outlineLevel="1" x14ac:dyDescent="0.35">
      <c r="B9" s="182">
        <v>5</v>
      </c>
      <c r="C9" s="255">
        <v>44927</v>
      </c>
      <c r="D9" s="183" t="s">
        <v>86</v>
      </c>
      <c r="E9" s="183" t="s">
        <v>43</v>
      </c>
      <c r="F9" s="183" t="s">
        <v>561</v>
      </c>
      <c r="G9" s="256" t="s">
        <v>562</v>
      </c>
      <c r="H9" s="257" t="s">
        <v>569</v>
      </c>
      <c r="I9" s="266" t="s">
        <v>570</v>
      </c>
      <c r="J9" s="258">
        <v>44935</v>
      </c>
      <c r="K9" s="258">
        <v>44919</v>
      </c>
      <c r="L9" s="259">
        <v>59988.423999999999</v>
      </c>
      <c r="M9" s="260">
        <v>60145.815000000002</v>
      </c>
      <c r="N9" s="261">
        <v>779.8</v>
      </c>
      <c r="O9" s="261" t="s">
        <v>27</v>
      </c>
      <c r="P9" s="143">
        <v>35</v>
      </c>
      <c r="Q9" s="260">
        <f>MIN(N9,O9)+P9</f>
        <v>814.8</v>
      </c>
      <c r="R9" s="261">
        <v>434.98</v>
      </c>
      <c r="S9" s="261">
        <f t="shared" si="0"/>
        <v>264.29700000000003</v>
      </c>
      <c r="T9" s="261">
        <v>111.47</v>
      </c>
      <c r="U9" s="262">
        <f t="shared" si="1"/>
        <v>-152.82700000000003</v>
      </c>
      <c r="V9" s="262">
        <f t="shared" si="2"/>
        <v>-12326343892.940001</v>
      </c>
      <c r="W9" s="263">
        <v>10013986</v>
      </c>
      <c r="X9" s="260"/>
      <c r="Y9" s="260"/>
      <c r="Z9" s="260">
        <v>280759.07</v>
      </c>
      <c r="AA9" s="260">
        <f>Z9*R9</f>
        <v>122124580.2686</v>
      </c>
      <c r="AB9" s="264"/>
      <c r="AC9" s="264"/>
      <c r="AD9" s="260">
        <f t="shared" si="3"/>
        <v>80655537.915000007</v>
      </c>
      <c r="AE9" s="260">
        <f>L9*Q9</f>
        <v>48878567.875199996</v>
      </c>
      <c r="AF9" s="260">
        <f t="shared" si="4"/>
        <v>21317016704.32</v>
      </c>
      <c r="AG9" s="260">
        <f t="shared" si="5"/>
        <v>8990672811.3850498</v>
      </c>
      <c r="AH9" s="260">
        <f t="shared" si="6"/>
        <v>12326343892.93495</v>
      </c>
      <c r="AI9" s="182"/>
      <c r="AJ9" s="265"/>
    </row>
    <row r="10" spans="2:36" outlineLevel="1" x14ac:dyDescent="0.35">
      <c r="B10" s="182">
        <v>6</v>
      </c>
      <c r="C10" s="255">
        <v>44927</v>
      </c>
      <c r="D10" s="183" t="s">
        <v>86</v>
      </c>
      <c r="E10" s="183" t="s">
        <v>43</v>
      </c>
      <c r="F10" s="183" t="s">
        <v>561</v>
      </c>
      <c r="G10" s="256" t="s">
        <v>562</v>
      </c>
      <c r="H10" s="257" t="s">
        <v>571</v>
      </c>
      <c r="I10" s="266" t="s">
        <v>572</v>
      </c>
      <c r="J10" s="258">
        <v>44941.371527777781</v>
      </c>
      <c r="K10" s="258">
        <v>44924</v>
      </c>
      <c r="L10" s="259">
        <v>59970.171999999999</v>
      </c>
      <c r="M10" s="260">
        <v>59950.582999999999</v>
      </c>
      <c r="N10" s="261">
        <v>791.6</v>
      </c>
      <c r="O10" s="261">
        <v>787.2</v>
      </c>
      <c r="P10" s="143">
        <v>35</v>
      </c>
      <c r="Q10" s="260">
        <f>MAX(N10,O10)+P10</f>
        <v>826.6</v>
      </c>
      <c r="R10" s="261">
        <v>434.98</v>
      </c>
      <c r="S10" s="261">
        <f t="shared" si="0"/>
        <v>268.12400000000002</v>
      </c>
      <c r="T10" s="261">
        <v>111.47</v>
      </c>
      <c r="U10" s="262">
        <f t="shared" si="1"/>
        <v>-156.65400000000002</v>
      </c>
      <c r="V10" s="262">
        <f t="shared" si="2"/>
        <v>-12593999661.870001</v>
      </c>
      <c r="W10" s="263">
        <v>10013986</v>
      </c>
      <c r="X10" s="260"/>
      <c r="Y10" s="260"/>
      <c r="Z10" s="260"/>
      <c r="AA10" s="260"/>
      <c r="AB10" s="264"/>
      <c r="AC10" s="264"/>
      <c r="AD10" s="260">
        <f t="shared" si="3"/>
        <v>80393731.803000003</v>
      </c>
      <c r="AE10" s="260">
        <f>M10*Q10</f>
        <v>49555151.907800004</v>
      </c>
      <c r="AF10" s="260">
        <f t="shared" si="4"/>
        <v>21555488945.950001</v>
      </c>
      <c r="AG10" s="260">
        <f t="shared" si="5"/>
        <v>8961489284.08041</v>
      </c>
      <c r="AH10" s="260">
        <f t="shared" si="6"/>
        <v>12593999661.869591</v>
      </c>
      <c r="AI10" s="182"/>
      <c r="AJ10" s="265"/>
    </row>
    <row r="11" spans="2:36" outlineLevel="1" x14ac:dyDescent="0.35">
      <c r="B11" s="182">
        <v>7</v>
      </c>
      <c r="C11" s="255">
        <v>44927</v>
      </c>
      <c r="D11" s="183" t="s">
        <v>79</v>
      </c>
      <c r="E11" s="183" t="s">
        <v>43</v>
      </c>
      <c r="F11" s="183" t="s">
        <v>561</v>
      </c>
      <c r="G11" s="256" t="s">
        <v>562</v>
      </c>
      <c r="H11" s="257" t="s">
        <v>456</v>
      </c>
      <c r="I11" s="266" t="s">
        <v>573</v>
      </c>
      <c r="J11" s="258">
        <v>44942</v>
      </c>
      <c r="K11" s="258">
        <v>44922</v>
      </c>
      <c r="L11" s="259">
        <v>61249.451999999997</v>
      </c>
      <c r="M11" s="260">
        <v>61505.868000000002</v>
      </c>
      <c r="N11" s="261">
        <v>779.8</v>
      </c>
      <c r="O11" s="261" t="s">
        <v>27</v>
      </c>
      <c r="P11" s="143">
        <v>35</v>
      </c>
      <c r="Q11" s="260">
        <f>MIN(N11,O11)+P11</f>
        <v>814.8</v>
      </c>
      <c r="R11" s="261">
        <v>434.98</v>
      </c>
      <c r="S11" s="261">
        <f t="shared" si="0"/>
        <v>264.29700000000003</v>
      </c>
      <c r="T11" s="261">
        <v>111.47</v>
      </c>
      <c r="U11" s="262">
        <f t="shared" si="1"/>
        <v>-152.82700000000003</v>
      </c>
      <c r="V11" s="262">
        <f t="shared" si="2"/>
        <v>-12605074524.33</v>
      </c>
      <c r="W11" s="263">
        <v>10015309</v>
      </c>
      <c r="X11" s="260"/>
      <c r="Y11" s="260"/>
      <c r="Z11" s="260"/>
      <c r="AA11" s="260"/>
      <c r="AB11" s="264"/>
      <c r="AC11" s="264"/>
      <c r="AD11" s="260">
        <f t="shared" si="3"/>
        <v>82479368.988000005</v>
      </c>
      <c r="AE11" s="260">
        <f>L11*Q11</f>
        <v>49906053.489599995</v>
      </c>
      <c r="AF11" s="260">
        <f t="shared" si="4"/>
        <v>21799049785.419998</v>
      </c>
      <c r="AG11" s="260">
        <f t="shared" si="5"/>
        <v>9193975261.0923615</v>
      </c>
      <c r="AH11" s="260">
        <f t="shared" si="6"/>
        <v>12605074524.327637</v>
      </c>
      <c r="AI11" s="182"/>
      <c r="AJ11" s="265"/>
    </row>
    <row r="12" spans="2:36" outlineLevel="1" x14ac:dyDescent="0.35">
      <c r="B12" s="182">
        <v>27</v>
      </c>
      <c r="C12" s="255">
        <v>44927</v>
      </c>
      <c r="D12" s="183" t="s">
        <v>431</v>
      </c>
      <c r="E12" s="183" t="s">
        <v>574</v>
      </c>
      <c r="F12" s="183" t="s">
        <v>561</v>
      </c>
      <c r="G12" s="256" t="s">
        <v>562</v>
      </c>
      <c r="H12" s="257" t="s">
        <v>575</v>
      </c>
      <c r="I12" s="266" t="s">
        <v>576</v>
      </c>
      <c r="J12" s="258">
        <v>44946.684027777781</v>
      </c>
      <c r="K12" s="258">
        <v>44928</v>
      </c>
      <c r="L12" s="259">
        <v>59994.116999999998</v>
      </c>
      <c r="M12" s="260">
        <v>59827.690999999999</v>
      </c>
      <c r="N12" s="261">
        <v>782.6</v>
      </c>
      <c r="O12" s="261" t="s">
        <v>27</v>
      </c>
      <c r="P12" s="144">
        <v>90.33</v>
      </c>
      <c r="Q12" s="260">
        <f t="shared" ref="Q12:Q24" si="7">MAX(N12,O12)+P12</f>
        <v>872.93000000000006</v>
      </c>
      <c r="R12" s="261">
        <v>621.08000000000004</v>
      </c>
      <c r="S12" s="261">
        <f t="shared" si="0"/>
        <v>404.29500000000002</v>
      </c>
      <c r="T12" s="261">
        <v>111.47</v>
      </c>
      <c r="U12" s="262">
        <f t="shared" si="1"/>
        <v>-292.82500000000005</v>
      </c>
      <c r="V12" s="262">
        <f t="shared" si="2"/>
        <v>-23493037490.5</v>
      </c>
      <c r="W12" s="263">
        <v>10013983</v>
      </c>
      <c r="X12" s="260"/>
      <c r="Y12" s="260"/>
      <c r="Z12" s="260"/>
      <c r="AA12" s="260"/>
      <c r="AB12" s="264"/>
      <c r="AC12" s="264"/>
      <c r="AD12" s="260">
        <f t="shared" si="3"/>
        <v>80228933.630999997</v>
      </c>
      <c r="AE12" s="260">
        <f>M12*Q12</f>
        <v>52225386.304630004</v>
      </c>
      <c r="AF12" s="260">
        <f t="shared" si="4"/>
        <v>32436156722.349998</v>
      </c>
      <c r="AG12" s="260">
        <f t="shared" si="5"/>
        <v>8943119231.8475704</v>
      </c>
      <c r="AH12" s="260">
        <f t="shared" si="6"/>
        <v>23493037490.502426</v>
      </c>
      <c r="AI12" s="182"/>
      <c r="AJ12" s="265"/>
    </row>
    <row r="13" spans="2:36" outlineLevel="1" x14ac:dyDescent="0.35">
      <c r="B13" s="182">
        <v>28</v>
      </c>
      <c r="C13" s="255">
        <v>44927</v>
      </c>
      <c r="D13" s="183" t="s">
        <v>431</v>
      </c>
      <c r="E13" s="183" t="s">
        <v>574</v>
      </c>
      <c r="F13" s="183" t="s">
        <v>561</v>
      </c>
      <c r="G13" s="256" t="s">
        <v>562</v>
      </c>
      <c r="H13" s="257" t="s">
        <v>577</v>
      </c>
      <c r="I13" s="266" t="s">
        <v>578</v>
      </c>
      <c r="J13" s="258">
        <v>44957.361111111109</v>
      </c>
      <c r="K13" s="258">
        <v>44944</v>
      </c>
      <c r="L13" s="259">
        <v>37497.644</v>
      </c>
      <c r="M13" s="260">
        <v>37646.248</v>
      </c>
      <c r="N13" s="261">
        <v>877.75</v>
      </c>
      <c r="O13" s="261" t="s">
        <v>27</v>
      </c>
      <c r="P13" s="144">
        <v>90.33</v>
      </c>
      <c r="Q13" s="260">
        <f t="shared" si="7"/>
        <v>968.08</v>
      </c>
      <c r="R13" s="261">
        <v>621.08000000000004</v>
      </c>
      <c r="S13" s="261">
        <f t="shared" si="0"/>
        <v>448.363</v>
      </c>
      <c r="T13" s="261">
        <v>111.47</v>
      </c>
      <c r="U13" s="262">
        <f t="shared" si="1"/>
        <v>-336.89300000000003</v>
      </c>
      <c r="V13" s="262">
        <f t="shared" si="2"/>
        <v>-17007577710.23</v>
      </c>
      <c r="W13" s="263">
        <v>10013983</v>
      </c>
      <c r="X13" s="260">
        <v>70196.399999999994</v>
      </c>
      <c r="Y13" s="260">
        <f>R13*X13</f>
        <v>43597580.111999996</v>
      </c>
      <c r="Z13" s="260">
        <v>211225.09</v>
      </c>
      <c r="AA13" s="260">
        <f>Z13*R13</f>
        <v>131187678.8972</v>
      </c>
      <c r="AB13" s="264"/>
      <c r="AC13" s="264"/>
      <c r="AD13" s="260">
        <f t="shared" si="3"/>
        <v>50483618.567999996</v>
      </c>
      <c r="AE13" s="260">
        <f>L13*Q13</f>
        <v>36300719.20352</v>
      </c>
      <c r="AF13" s="260">
        <f t="shared" si="4"/>
        <v>22634986672</v>
      </c>
      <c r="AG13" s="260">
        <f t="shared" si="5"/>
        <v>5627408961.7749596</v>
      </c>
      <c r="AH13" s="260">
        <f t="shared" si="6"/>
        <v>17007577710.22504</v>
      </c>
      <c r="AI13" s="182"/>
      <c r="AJ13" s="265"/>
    </row>
    <row r="14" spans="2:36" outlineLevel="1" x14ac:dyDescent="0.35">
      <c r="B14" s="182">
        <v>29</v>
      </c>
      <c r="C14" s="255">
        <v>44927</v>
      </c>
      <c r="D14" s="183" t="s">
        <v>579</v>
      </c>
      <c r="E14" s="183" t="s">
        <v>574</v>
      </c>
      <c r="F14" s="183" t="s">
        <v>561</v>
      </c>
      <c r="G14" s="256" t="s">
        <v>562</v>
      </c>
      <c r="H14" s="257" t="s">
        <v>580</v>
      </c>
      <c r="I14" s="266" t="s">
        <v>581</v>
      </c>
      <c r="J14" s="258">
        <v>44939.652777777781</v>
      </c>
      <c r="K14" s="258">
        <v>44924</v>
      </c>
      <c r="L14" s="259">
        <v>36067.813000000002</v>
      </c>
      <c r="M14" s="260">
        <v>36261.391000000003</v>
      </c>
      <c r="N14" s="261">
        <v>791.6</v>
      </c>
      <c r="O14" s="261" t="s">
        <v>27</v>
      </c>
      <c r="P14" s="144">
        <v>90.33</v>
      </c>
      <c r="Q14" s="260">
        <f t="shared" si="7"/>
        <v>881.93000000000006</v>
      </c>
      <c r="R14" s="261">
        <v>434.08</v>
      </c>
      <c r="S14" s="261">
        <f t="shared" si="0"/>
        <v>285.48</v>
      </c>
      <c r="T14" s="261">
        <v>111.47</v>
      </c>
      <c r="U14" s="262">
        <f t="shared" si="1"/>
        <v>-174.01000000000002</v>
      </c>
      <c r="V14" s="262">
        <f t="shared" si="2"/>
        <v>-8461501672.8500004</v>
      </c>
      <c r="W14" s="263">
        <v>10010238</v>
      </c>
      <c r="X14" s="260"/>
      <c r="Y14" s="260"/>
      <c r="Z14" s="260">
        <v>203247</v>
      </c>
      <c r="AA14" s="260">
        <f>Z14*R14</f>
        <v>88225457.75999999</v>
      </c>
      <c r="AB14" s="264"/>
      <c r="AC14" s="264"/>
      <c r="AD14" s="260">
        <f t="shared" si="3"/>
        <v>48626525.331000008</v>
      </c>
      <c r="AE14" s="260">
        <f>L14*Q14</f>
        <v>31809286.319090005</v>
      </c>
      <c r="AF14" s="260">
        <f t="shared" si="4"/>
        <v>13881900451.49</v>
      </c>
      <c r="AG14" s="260">
        <f t="shared" si="5"/>
        <v>5420398778.6465712</v>
      </c>
      <c r="AH14" s="260">
        <f t="shared" si="6"/>
        <v>8461501672.8434286</v>
      </c>
      <c r="AI14" s="182"/>
      <c r="AJ14" s="265"/>
    </row>
    <row r="15" spans="2:36" outlineLevel="1" x14ac:dyDescent="0.35">
      <c r="B15" s="182">
        <v>30</v>
      </c>
      <c r="C15" s="255">
        <v>44927</v>
      </c>
      <c r="D15" s="183" t="s">
        <v>579</v>
      </c>
      <c r="E15" s="183" t="s">
        <v>574</v>
      </c>
      <c r="F15" s="183" t="s">
        <v>561</v>
      </c>
      <c r="G15" s="256" t="s">
        <v>562</v>
      </c>
      <c r="H15" s="257" t="s">
        <v>582</v>
      </c>
      <c r="I15" s="266" t="s">
        <v>583</v>
      </c>
      <c r="J15" s="258">
        <v>44946.538888888892</v>
      </c>
      <c r="K15" s="258">
        <v>44929</v>
      </c>
      <c r="L15" s="259">
        <v>59899.98</v>
      </c>
      <c r="M15" s="260">
        <v>59683.779000000002</v>
      </c>
      <c r="N15" s="261">
        <v>782.6</v>
      </c>
      <c r="O15" s="261" t="s">
        <v>27</v>
      </c>
      <c r="P15" s="144">
        <v>90.33</v>
      </c>
      <c r="Q15" s="260">
        <f t="shared" si="7"/>
        <v>872.93000000000006</v>
      </c>
      <c r="R15" s="261">
        <v>434.08</v>
      </c>
      <c r="S15" s="261">
        <f t="shared" si="0"/>
        <v>282.56599999999997</v>
      </c>
      <c r="T15" s="261">
        <v>111.47</v>
      </c>
      <c r="U15" s="262">
        <f t="shared" si="1"/>
        <v>-171.09599999999998</v>
      </c>
      <c r="V15" s="262">
        <f t="shared" si="2"/>
        <v>-13693830497.24</v>
      </c>
      <c r="W15" s="263">
        <v>10010238</v>
      </c>
      <c r="X15" s="260"/>
      <c r="Y15" s="260"/>
      <c r="Z15" s="260">
        <v>75403.5</v>
      </c>
      <c r="AA15" s="260">
        <f>Z15*R15</f>
        <v>32731151.279999997</v>
      </c>
      <c r="AB15" s="264"/>
      <c r="AC15" s="264"/>
      <c r="AD15" s="260">
        <f t="shared" si="3"/>
        <v>80035947.638999999</v>
      </c>
      <c r="AE15" s="260">
        <f t="shared" ref="AE15:AE25" si="8">M15*Q15</f>
        <v>52099761.202470005</v>
      </c>
      <c r="AF15" s="260">
        <f t="shared" si="4"/>
        <v>22615437580.560001</v>
      </c>
      <c r="AG15" s="260">
        <f t="shared" si="5"/>
        <v>8921607083.3193302</v>
      </c>
      <c r="AH15" s="260">
        <f t="shared" si="6"/>
        <v>13693830497.240671</v>
      </c>
      <c r="AI15" s="182"/>
      <c r="AJ15" s="265"/>
    </row>
    <row r="16" spans="2:36" outlineLevel="1" x14ac:dyDescent="0.35">
      <c r="B16" s="182">
        <v>31</v>
      </c>
      <c r="C16" s="255">
        <v>44927</v>
      </c>
      <c r="D16" s="183" t="s">
        <v>584</v>
      </c>
      <c r="E16" s="183" t="s">
        <v>574</v>
      </c>
      <c r="F16" s="183" t="s">
        <v>561</v>
      </c>
      <c r="G16" s="256" t="s">
        <v>562</v>
      </c>
      <c r="H16" s="257" t="s">
        <v>585</v>
      </c>
      <c r="I16" s="266" t="s">
        <v>586</v>
      </c>
      <c r="J16" s="258">
        <v>44943.583333333336</v>
      </c>
      <c r="K16" s="258">
        <v>44927</v>
      </c>
      <c r="L16" s="259">
        <v>34498.107000000004</v>
      </c>
      <c r="M16" s="260">
        <v>34456.504000000001</v>
      </c>
      <c r="N16" s="261">
        <v>782.6</v>
      </c>
      <c r="O16" s="261" t="s">
        <v>27</v>
      </c>
      <c r="P16" s="144">
        <v>90.33</v>
      </c>
      <c r="Q16" s="260">
        <f t="shared" si="7"/>
        <v>872.93000000000006</v>
      </c>
      <c r="R16" s="261">
        <v>621.08000000000004</v>
      </c>
      <c r="S16" s="261">
        <f t="shared" si="0"/>
        <v>404.29500000000002</v>
      </c>
      <c r="T16" s="261">
        <v>111.47</v>
      </c>
      <c r="U16" s="262">
        <f t="shared" si="1"/>
        <v>-292.82500000000005</v>
      </c>
      <c r="V16" s="262">
        <f t="shared" si="2"/>
        <v>-13530322276.08</v>
      </c>
      <c r="W16" s="263">
        <v>10012215</v>
      </c>
      <c r="X16" s="260">
        <v>566100</v>
      </c>
      <c r="Y16" s="260">
        <f>R16*X16</f>
        <v>351593388</v>
      </c>
      <c r="Z16" s="260">
        <v>191621.13</v>
      </c>
      <c r="AA16" s="260">
        <f>Z16*R16</f>
        <v>119012051.42040001</v>
      </c>
      <c r="AB16" s="264">
        <v>0</v>
      </c>
      <c r="AC16" s="264"/>
      <c r="AD16" s="260">
        <f t="shared" si="3"/>
        <v>46206171.864</v>
      </c>
      <c r="AE16" s="260">
        <f t="shared" si="8"/>
        <v>30078116.036720004</v>
      </c>
      <c r="AF16" s="260">
        <f t="shared" si="4"/>
        <v>18680924253.759998</v>
      </c>
      <c r="AG16" s="260">
        <f t="shared" si="5"/>
        <v>5150601977.6800804</v>
      </c>
      <c r="AH16" s="260">
        <f t="shared" si="6"/>
        <v>13530322276.079918</v>
      </c>
      <c r="AI16" s="182"/>
      <c r="AJ16" s="265"/>
    </row>
    <row r="17" spans="2:36" outlineLevel="1" x14ac:dyDescent="0.35">
      <c r="B17" s="182">
        <v>32</v>
      </c>
      <c r="C17" s="255">
        <v>44927</v>
      </c>
      <c r="D17" s="183" t="s">
        <v>587</v>
      </c>
      <c r="E17" s="183" t="s">
        <v>574</v>
      </c>
      <c r="F17" s="183" t="s">
        <v>561</v>
      </c>
      <c r="G17" s="256" t="s">
        <v>562</v>
      </c>
      <c r="H17" s="257" t="s">
        <v>159</v>
      </c>
      <c r="I17" s="266" t="s">
        <v>588</v>
      </c>
      <c r="J17" s="258">
        <v>44952.604166666664</v>
      </c>
      <c r="K17" s="258">
        <v>44936</v>
      </c>
      <c r="L17" s="259">
        <v>60706.887000000002</v>
      </c>
      <c r="M17" s="260">
        <v>60424.165000000001</v>
      </c>
      <c r="N17" s="261">
        <v>787.9</v>
      </c>
      <c r="O17" s="261" t="s">
        <v>27</v>
      </c>
      <c r="P17" s="144">
        <v>90.33</v>
      </c>
      <c r="Q17" s="260">
        <f t="shared" si="7"/>
        <v>878.23</v>
      </c>
      <c r="R17" s="261">
        <v>621.08000000000004</v>
      </c>
      <c r="S17" s="261">
        <f t="shared" si="0"/>
        <v>406.75</v>
      </c>
      <c r="T17" s="261">
        <v>111.47</v>
      </c>
      <c r="U17" s="262">
        <f t="shared" si="1"/>
        <v>-295.27999999999997</v>
      </c>
      <c r="V17" s="262">
        <f t="shared" si="2"/>
        <v>-23926185618.650002</v>
      </c>
      <c r="W17" s="263">
        <v>10010815</v>
      </c>
      <c r="X17" s="260"/>
      <c r="Y17" s="260"/>
      <c r="Z17" s="260"/>
      <c r="AA17" s="260"/>
      <c r="AB17" s="264"/>
      <c r="AC17" s="264"/>
      <c r="AD17" s="260">
        <f t="shared" si="3"/>
        <v>81028805.265000001</v>
      </c>
      <c r="AE17" s="260">
        <f t="shared" si="8"/>
        <v>53066314.427950002</v>
      </c>
      <c r="AF17" s="260">
        <f t="shared" si="4"/>
        <v>32958466541.540001</v>
      </c>
      <c r="AG17" s="260">
        <f t="shared" si="5"/>
        <v>9032280922.8895493</v>
      </c>
      <c r="AH17" s="260">
        <f t="shared" si="6"/>
        <v>23926185618.650452</v>
      </c>
      <c r="AI17" s="182"/>
      <c r="AJ17" s="265"/>
    </row>
    <row r="18" spans="2:36" outlineLevel="1" x14ac:dyDescent="0.35">
      <c r="B18" s="182">
        <v>33</v>
      </c>
      <c r="C18" s="255">
        <v>44927</v>
      </c>
      <c r="D18" s="183" t="s">
        <v>108</v>
      </c>
      <c r="E18" s="183" t="s">
        <v>574</v>
      </c>
      <c r="F18" s="183" t="s">
        <v>561</v>
      </c>
      <c r="G18" s="256" t="s">
        <v>562</v>
      </c>
      <c r="H18" s="257" t="s">
        <v>589</v>
      </c>
      <c r="I18" s="266" t="s">
        <v>573</v>
      </c>
      <c r="J18" s="258">
        <v>44942.739583333336</v>
      </c>
      <c r="K18" s="258">
        <v>44927</v>
      </c>
      <c r="L18" s="259">
        <v>34565.374000000003</v>
      </c>
      <c r="M18" s="260">
        <v>34503.256000000001</v>
      </c>
      <c r="N18" s="261">
        <v>782.6</v>
      </c>
      <c r="O18" s="261" t="s">
        <v>27</v>
      </c>
      <c r="P18" s="144">
        <v>90.33</v>
      </c>
      <c r="Q18" s="260">
        <f t="shared" si="7"/>
        <v>872.93000000000006</v>
      </c>
      <c r="R18" s="261">
        <v>434.08</v>
      </c>
      <c r="S18" s="261">
        <f t="shared" si="0"/>
        <v>282.56599999999997</v>
      </c>
      <c r="T18" s="261">
        <v>111.47</v>
      </c>
      <c r="U18" s="262">
        <f t="shared" si="1"/>
        <v>-171.09599999999998</v>
      </c>
      <c r="V18" s="262">
        <f t="shared" si="2"/>
        <v>-7916417947.7799997</v>
      </c>
      <c r="W18" s="263">
        <v>10012637</v>
      </c>
      <c r="X18" s="260">
        <v>0</v>
      </c>
      <c r="Y18" s="260"/>
      <c r="Z18" s="260">
        <v>222301.33</v>
      </c>
      <c r="AA18" s="260">
        <f>Z18*R18</f>
        <v>96496561.326399997</v>
      </c>
      <c r="AB18" s="264">
        <v>0</v>
      </c>
      <c r="AC18" s="264"/>
      <c r="AD18" s="260">
        <f t="shared" si="3"/>
        <v>46268866.296000004</v>
      </c>
      <c r="AE18" s="260">
        <f t="shared" si="8"/>
        <v>30118927.260080002</v>
      </c>
      <c r="AF18" s="260">
        <f t="shared" si="4"/>
        <v>13074008473.799999</v>
      </c>
      <c r="AG18" s="260">
        <f t="shared" si="5"/>
        <v>5157590526.0151205</v>
      </c>
      <c r="AH18" s="260">
        <f t="shared" si="6"/>
        <v>7916417947.7848787</v>
      </c>
      <c r="AI18" s="182"/>
      <c r="AJ18" s="265"/>
    </row>
    <row r="19" spans="2:36" outlineLevel="1" x14ac:dyDescent="0.35">
      <c r="B19" s="182">
        <v>34</v>
      </c>
      <c r="C19" s="255">
        <v>44927</v>
      </c>
      <c r="D19" s="183" t="s">
        <v>108</v>
      </c>
      <c r="E19" s="183" t="s">
        <v>574</v>
      </c>
      <c r="F19" s="183" t="s">
        <v>561</v>
      </c>
      <c r="G19" s="256" t="s">
        <v>562</v>
      </c>
      <c r="H19" s="257" t="s">
        <v>590</v>
      </c>
      <c r="I19" s="266" t="s">
        <v>591</v>
      </c>
      <c r="J19" s="258">
        <v>44952.440972222219</v>
      </c>
      <c r="K19" s="258">
        <v>44935</v>
      </c>
      <c r="L19" s="259">
        <v>59998.682999999997</v>
      </c>
      <c r="M19" s="260">
        <v>59834.131000000001</v>
      </c>
      <c r="N19" s="261">
        <v>773.45</v>
      </c>
      <c r="O19" s="261" t="s">
        <v>27</v>
      </c>
      <c r="P19" s="144">
        <v>90.33</v>
      </c>
      <c r="Q19" s="260">
        <f t="shared" si="7"/>
        <v>863.78000000000009</v>
      </c>
      <c r="R19" s="261">
        <v>434.08</v>
      </c>
      <c r="S19" s="261">
        <f t="shared" si="0"/>
        <v>279.60399999999998</v>
      </c>
      <c r="T19" s="261">
        <v>111.47</v>
      </c>
      <c r="U19" s="262">
        <f t="shared" si="1"/>
        <v>-168.13399999999999</v>
      </c>
      <c r="V19" s="262">
        <f t="shared" si="2"/>
        <v>-13490663539.059999</v>
      </c>
      <c r="W19" s="263">
        <v>10012637</v>
      </c>
      <c r="X19" s="260">
        <v>0</v>
      </c>
      <c r="Y19" s="260"/>
      <c r="Z19" s="260">
        <v>0</v>
      </c>
      <c r="AA19" s="260"/>
      <c r="AB19" s="264">
        <v>299170.65499999997</v>
      </c>
      <c r="AC19" s="264">
        <f>AB19*R19</f>
        <v>129863997.92239998</v>
      </c>
      <c r="AD19" s="260">
        <f t="shared" si="3"/>
        <v>80237569.671000004</v>
      </c>
      <c r="AE19" s="260">
        <f t="shared" si="8"/>
        <v>51683525.675180003</v>
      </c>
      <c r="AF19" s="260">
        <f t="shared" si="4"/>
        <v>22434745430.290001</v>
      </c>
      <c r="AG19" s="260">
        <f t="shared" si="5"/>
        <v>8944081891.2263699</v>
      </c>
      <c r="AH19" s="260">
        <f t="shared" si="6"/>
        <v>13490663539.063631</v>
      </c>
      <c r="AI19" s="182"/>
      <c r="AJ19" s="265"/>
    </row>
    <row r="20" spans="2:36" outlineLevel="1" x14ac:dyDescent="0.35">
      <c r="B20" s="182">
        <v>35</v>
      </c>
      <c r="C20" s="255">
        <v>44927</v>
      </c>
      <c r="D20" s="183" t="s">
        <v>36</v>
      </c>
      <c r="E20" s="183" t="s">
        <v>574</v>
      </c>
      <c r="F20" s="183" t="s">
        <v>561</v>
      </c>
      <c r="G20" s="256" t="s">
        <v>562</v>
      </c>
      <c r="H20" s="257" t="s">
        <v>592</v>
      </c>
      <c r="I20" s="266" t="s">
        <v>593</v>
      </c>
      <c r="J20" s="258">
        <v>44930.364583333336</v>
      </c>
      <c r="K20" s="258">
        <v>44913</v>
      </c>
      <c r="L20" s="259">
        <v>59997.680999999997</v>
      </c>
      <c r="M20" s="260">
        <v>59894.305999999997</v>
      </c>
      <c r="N20" s="261">
        <v>700</v>
      </c>
      <c r="O20" s="261" t="s">
        <v>27</v>
      </c>
      <c r="P20" s="144">
        <v>90.33</v>
      </c>
      <c r="Q20" s="260">
        <f t="shared" si="7"/>
        <v>790.33</v>
      </c>
      <c r="R20" s="261">
        <v>434.08</v>
      </c>
      <c r="S20" s="261">
        <f t="shared" si="0"/>
        <v>255.82900000000001</v>
      </c>
      <c r="T20" s="261">
        <v>111.47</v>
      </c>
      <c r="U20" s="262">
        <f t="shared" si="1"/>
        <v>-144.35900000000001</v>
      </c>
      <c r="V20" s="262">
        <f t="shared" si="2"/>
        <v>-11594664322.719999</v>
      </c>
      <c r="W20" s="263">
        <v>10015336</v>
      </c>
      <c r="X20" s="260"/>
      <c r="Y20" s="260"/>
      <c r="Z20" s="260"/>
      <c r="AA20" s="260"/>
      <c r="AB20" s="264"/>
      <c r="AC20" s="264"/>
      <c r="AD20" s="260">
        <f t="shared" si="3"/>
        <v>80318264.346000001</v>
      </c>
      <c r="AE20" s="260">
        <f t="shared" si="8"/>
        <v>47336266.860979997</v>
      </c>
      <c r="AF20" s="260">
        <f t="shared" si="4"/>
        <v>20547741249.369999</v>
      </c>
      <c r="AG20" s="260">
        <f t="shared" si="5"/>
        <v>8953076926.6486206</v>
      </c>
      <c r="AH20" s="260">
        <f t="shared" si="6"/>
        <v>11594664322.721378</v>
      </c>
      <c r="AI20" s="182"/>
      <c r="AJ20" s="265"/>
    </row>
    <row r="21" spans="2:36" outlineLevel="1" x14ac:dyDescent="0.35">
      <c r="B21" s="182">
        <v>36</v>
      </c>
      <c r="C21" s="255">
        <v>44927</v>
      </c>
      <c r="D21" s="183" t="s">
        <v>36</v>
      </c>
      <c r="E21" s="183" t="s">
        <v>574</v>
      </c>
      <c r="F21" s="183" t="s">
        <v>561</v>
      </c>
      <c r="G21" s="256" t="s">
        <v>562</v>
      </c>
      <c r="H21" s="257" t="s">
        <v>392</v>
      </c>
      <c r="I21" s="266" t="s">
        <v>594</v>
      </c>
      <c r="J21" s="258">
        <v>44940.361111111109</v>
      </c>
      <c r="K21" s="258">
        <v>44924</v>
      </c>
      <c r="L21" s="259">
        <v>30045.46</v>
      </c>
      <c r="M21" s="260">
        <v>29967.424999999999</v>
      </c>
      <c r="N21" s="261">
        <v>791.6</v>
      </c>
      <c r="O21" s="261" t="s">
        <v>27</v>
      </c>
      <c r="P21" s="144">
        <v>90.33</v>
      </c>
      <c r="Q21" s="260">
        <f t="shared" si="7"/>
        <v>881.93000000000006</v>
      </c>
      <c r="R21" s="261">
        <v>434.08</v>
      </c>
      <c r="S21" s="261">
        <f t="shared" si="0"/>
        <v>285.48</v>
      </c>
      <c r="T21" s="261">
        <v>111.47</v>
      </c>
      <c r="U21" s="262">
        <f t="shared" si="1"/>
        <v>-174.01000000000002</v>
      </c>
      <c r="V21" s="262">
        <f t="shared" si="2"/>
        <v>-6992821008.1199999</v>
      </c>
      <c r="W21" s="263">
        <v>10015336</v>
      </c>
      <c r="X21" s="260"/>
      <c r="Y21" s="260"/>
      <c r="Z21" s="260">
        <v>178156.77</v>
      </c>
      <c r="AA21" s="260">
        <f>Z21*R21</f>
        <v>77334290.721599996</v>
      </c>
      <c r="AB21" s="264">
        <v>149837.125</v>
      </c>
      <c r="AC21" s="264">
        <f>AB21*R21</f>
        <v>65041299.219999999</v>
      </c>
      <c r="AD21" s="260">
        <f t="shared" si="3"/>
        <v>40186316.924999997</v>
      </c>
      <c r="AE21" s="260">
        <f t="shared" si="8"/>
        <v>26429171.130249999</v>
      </c>
      <c r="AF21" s="260">
        <f t="shared" si="4"/>
        <v>11472389755.75</v>
      </c>
      <c r="AG21" s="260">
        <f t="shared" si="5"/>
        <v>4479568747.6297493</v>
      </c>
      <c r="AH21" s="260">
        <f t="shared" si="6"/>
        <v>6992821008.1202507</v>
      </c>
      <c r="AI21" s="182"/>
      <c r="AJ21" s="265"/>
    </row>
    <row r="22" spans="2:36" outlineLevel="1" x14ac:dyDescent="0.35">
      <c r="B22" s="182">
        <v>37</v>
      </c>
      <c r="C22" s="255">
        <v>44927</v>
      </c>
      <c r="D22" s="183" t="s">
        <v>36</v>
      </c>
      <c r="E22" s="183" t="s">
        <v>574</v>
      </c>
      <c r="F22" s="183" t="s">
        <v>561</v>
      </c>
      <c r="G22" s="256" t="s">
        <v>562</v>
      </c>
      <c r="H22" s="257" t="s">
        <v>595</v>
      </c>
      <c r="I22" s="266" t="s">
        <v>596</v>
      </c>
      <c r="J22" s="258">
        <v>44953.402777777781</v>
      </c>
      <c r="K22" s="258">
        <v>44937</v>
      </c>
      <c r="L22" s="259">
        <v>30040.918000000001</v>
      </c>
      <c r="M22" s="260">
        <v>29961.667000000001</v>
      </c>
      <c r="N22" s="261">
        <v>805.85</v>
      </c>
      <c r="O22" s="261" t="s">
        <v>27</v>
      </c>
      <c r="P22" s="144">
        <v>90.33</v>
      </c>
      <c r="Q22" s="260">
        <f t="shared" si="7"/>
        <v>896.18000000000006</v>
      </c>
      <c r="R22" s="261">
        <v>434.08</v>
      </c>
      <c r="S22" s="261">
        <f t="shared" si="0"/>
        <v>290.09199999999998</v>
      </c>
      <c r="T22" s="261">
        <v>111.47</v>
      </c>
      <c r="U22" s="262">
        <f t="shared" si="1"/>
        <v>-178.62199999999999</v>
      </c>
      <c r="V22" s="262">
        <f t="shared" si="2"/>
        <v>-7176781075.9300003</v>
      </c>
      <c r="W22" s="263">
        <v>10015336</v>
      </c>
      <c r="X22" s="260"/>
      <c r="Y22" s="260"/>
      <c r="Z22" s="260"/>
      <c r="AA22" s="260"/>
      <c r="AB22" s="264"/>
      <c r="AC22" s="264"/>
      <c r="AD22" s="260">
        <f t="shared" si="3"/>
        <v>40178595.447000004</v>
      </c>
      <c r="AE22" s="260">
        <f t="shared" si="8"/>
        <v>26851046.732060004</v>
      </c>
      <c r="AF22" s="260">
        <f t="shared" si="4"/>
        <v>11655489110.41</v>
      </c>
      <c r="AG22" s="260">
        <f t="shared" si="5"/>
        <v>4478708034.4770908</v>
      </c>
      <c r="AH22" s="260">
        <f t="shared" si="6"/>
        <v>7176781075.932909</v>
      </c>
      <c r="AI22" s="182"/>
      <c r="AJ22" s="265"/>
    </row>
    <row r="23" spans="2:36" outlineLevel="1" x14ac:dyDescent="0.35">
      <c r="B23" s="182">
        <v>38</v>
      </c>
      <c r="C23" s="255">
        <v>44927</v>
      </c>
      <c r="D23" s="183" t="s">
        <v>36</v>
      </c>
      <c r="E23" s="183" t="s">
        <v>574</v>
      </c>
      <c r="F23" s="183" t="s">
        <v>561</v>
      </c>
      <c r="G23" s="256" t="s">
        <v>562</v>
      </c>
      <c r="H23" s="257" t="s">
        <v>65</v>
      </c>
      <c r="I23" s="266" t="s">
        <v>596</v>
      </c>
      <c r="J23" s="258">
        <v>44954.65625</v>
      </c>
      <c r="K23" s="258">
        <v>44937</v>
      </c>
      <c r="L23" s="259">
        <v>60571.955000000002</v>
      </c>
      <c r="M23" s="260">
        <v>60325.188999999998</v>
      </c>
      <c r="N23" s="261">
        <v>805.85</v>
      </c>
      <c r="O23" s="261" t="s">
        <v>27</v>
      </c>
      <c r="P23" s="144">
        <v>90.33</v>
      </c>
      <c r="Q23" s="260">
        <f t="shared" si="7"/>
        <v>896.18000000000006</v>
      </c>
      <c r="R23" s="261">
        <v>434.08</v>
      </c>
      <c r="S23" s="261">
        <f t="shared" si="0"/>
        <v>290.09199999999998</v>
      </c>
      <c r="T23" s="261">
        <v>111.47</v>
      </c>
      <c r="U23" s="262">
        <f t="shared" si="1"/>
        <v>-178.62199999999999</v>
      </c>
      <c r="V23" s="262">
        <f t="shared" si="2"/>
        <v>-14449819324.719999</v>
      </c>
      <c r="W23" s="263">
        <v>10015336</v>
      </c>
      <c r="X23" s="260"/>
      <c r="Y23" s="260"/>
      <c r="Z23" s="260"/>
      <c r="AA23" s="260"/>
      <c r="AB23" s="264"/>
      <c r="AC23" s="264"/>
      <c r="AD23" s="260">
        <f t="shared" si="3"/>
        <v>80896078.449000001</v>
      </c>
      <c r="AE23" s="260">
        <f t="shared" si="8"/>
        <v>54062227.878020003</v>
      </c>
      <c r="AF23" s="260">
        <f t="shared" si="4"/>
        <v>23467305189.43</v>
      </c>
      <c r="AG23" s="260">
        <f t="shared" si="5"/>
        <v>9017485864.7100296</v>
      </c>
      <c r="AH23" s="260">
        <f t="shared" si="6"/>
        <v>14449819324.719971</v>
      </c>
      <c r="AI23" s="182"/>
      <c r="AJ23" s="265"/>
    </row>
    <row r="24" spans="2:36" outlineLevel="1" x14ac:dyDescent="0.35">
      <c r="B24" s="182">
        <v>39</v>
      </c>
      <c r="C24" s="255">
        <v>44927</v>
      </c>
      <c r="D24" s="183" t="s">
        <v>156</v>
      </c>
      <c r="E24" s="183" t="s">
        <v>574</v>
      </c>
      <c r="F24" s="183" t="s">
        <v>561</v>
      </c>
      <c r="G24" s="256" t="s">
        <v>562</v>
      </c>
      <c r="H24" s="257" t="s">
        <v>597</v>
      </c>
      <c r="I24" s="266" t="s">
        <v>598</v>
      </c>
      <c r="J24" s="258">
        <v>44956.729166666664</v>
      </c>
      <c r="K24" s="258">
        <v>44941</v>
      </c>
      <c r="L24" s="259">
        <v>37951.506999999998</v>
      </c>
      <c r="M24" s="260">
        <v>37908.591</v>
      </c>
      <c r="N24" s="261">
        <v>853.7</v>
      </c>
      <c r="O24" s="261" t="s">
        <v>27</v>
      </c>
      <c r="P24" s="144">
        <v>80.66</v>
      </c>
      <c r="Q24" s="260">
        <f t="shared" si="7"/>
        <v>934.36</v>
      </c>
      <c r="R24" s="261">
        <v>434.08</v>
      </c>
      <c r="S24" s="261">
        <f t="shared" si="0"/>
        <v>302.45100000000002</v>
      </c>
      <c r="T24" s="261">
        <v>111.47</v>
      </c>
      <c r="U24" s="262">
        <f t="shared" si="1"/>
        <v>-190.98100000000002</v>
      </c>
      <c r="V24" s="262">
        <f t="shared" si="2"/>
        <v>-9708599448.4300003</v>
      </c>
      <c r="W24" s="263">
        <v>10014955</v>
      </c>
      <c r="X24" s="260">
        <v>171475</v>
      </c>
      <c r="Y24" s="260">
        <f>R24*X24</f>
        <v>74433868</v>
      </c>
      <c r="Z24" s="260">
        <v>202011.66</v>
      </c>
      <c r="AA24" s="260">
        <f>Z24*R24</f>
        <v>87689221.372799993</v>
      </c>
      <c r="AB24" s="264"/>
      <c r="AC24" s="264"/>
      <c r="AD24" s="260">
        <f t="shared" si="3"/>
        <v>50835420.531000003</v>
      </c>
      <c r="AE24" s="260">
        <f t="shared" si="8"/>
        <v>35420271.086759999</v>
      </c>
      <c r="AF24" s="260">
        <f t="shared" si="4"/>
        <v>15375223775.02</v>
      </c>
      <c r="AG24" s="260">
        <f t="shared" si="5"/>
        <v>5666624326.5905704</v>
      </c>
      <c r="AH24" s="260">
        <f t="shared" si="6"/>
        <v>9708599448.42943</v>
      </c>
      <c r="AI24" s="182"/>
      <c r="AJ24" s="265"/>
    </row>
    <row r="25" spans="2:36" outlineLevel="1" x14ac:dyDescent="0.35">
      <c r="B25" s="182">
        <v>1</v>
      </c>
      <c r="C25" s="255">
        <v>44927</v>
      </c>
      <c r="D25" s="183" t="s">
        <v>522</v>
      </c>
      <c r="E25" s="183" t="s">
        <v>599</v>
      </c>
      <c r="F25" s="183" t="s">
        <v>600</v>
      </c>
      <c r="G25" s="256" t="s">
        <v>601</v>
      </c>
      <c r="H25" s="257" t="s">
        <v>602</v>
      </c>
      <c r="I25" s="266" t="s">
        <v>603</v>
      </c>
      <c r="J25" s="258">
        <v>44933</v>
      </c>
      <c r="K25" s="258">
        <v>44922</v>
      </c>
      <c r="L25" s="259">
        <v>89599.347999999998</v>
      </c>
      <c r="M25" s="260">
        <v>89400.732000000004</v>
      </c>
      <c r="N25" s="261">
        <v>779.8</v>
      </c>
      <c r="O25" s="261" t="s">
        <v>27</v>
      </c>
      <c r="P25" s="267">
        <v>35</v>
      </c>
      <c r="Q25" s="260">
        <f>MIN(N25,O25)+P25</f>
        <v>814.8</v>
      </c>
      <c r="R25" s="261">
        <v>433.27</v>
      </c>
      <c r="S25" s="261">
        <f t="shared" si="0"/>
        <v>263.25799999999998</v>
      </c>
      <c r="T25" s="261">
        <v>111.47</v>
      </c>
      <c r="U25" s="262">
        <f t="shared" si="1"/>
        <v>-151.78799999999998</v>
      </c>
      <c r="V25" s="262">
        <f t="shared" si="2"/>
        <v>-18197314092.119999</v>
      </c>
      <c r="W25" s="182">
        <v>10012637</v>
      </c>
      <c r="X25" s="260"/>
      <c r="Y25" s="260"/>
      <c r="Z25" s="260"/>
      <c r="AA25" s="260"/>
      <c r="AB25" s="264"/>
      <c r="AC25" s="264"/>
      <c r="AD25" s="260">
        <f t="shared" si="3"/>
        <v>119886381.612</v>
      </c>
      <c r="AE25" s="260">
        <f t="shared" si="8"/>
        <v>72843716.433599994</v>
      </c>
      <c r="AF25" s="260">
        <f t="shared" si="4"/>
        <v>31561049050.41</v>
      </c>
      <c r="AG25" s="260">
        <f t="shared" si="5"/>
        <v>13363734958.28964</v>
      </c>
      <c r="AH25" s="260">
        <f t="shared" si="6"/>
        <v>18197314092.120361</v>
      </c>
      <c r="AI25" s="182"/>
      <c r="AJ25" s="265"/>
    </row>
    <row r="26" spans="2:36" outlineLevel="1" x14ac:dyDescent="0.35">
      <c r="B26" s="182">
        <v>2</v>
      </c>
      <c r="C26" s="255">
        <v>44927</v>
      </c>
      <c r="D26" s="183" t="s">
        <v>522</v>
      </c>
      <c r="E26" s="183" t="s">
        <v>599</v>
      </c>
      <c r="F26" s="183" t="s">
        <v>600</v>
      </c>
      <c r="G26" s="256" t="s">
        <v>601</v>
      </c>
      <c r="H26" s="257" t="s">
        <v>604</v>
      </c>
      <c r="I26" s="266" t="s">
        <v>605</v>
      </c>
      <c r="J26" s="258">
        <v>44931.732638888891</v>
      </c>
      <c r="K26" s="258">
        <v>44909</v>
      </c>
      <c r="L26" s="259">
        <v>36992.65</v>
      </c>
      <c r="M26" s="260">
        <v>37007.644</v>
      </c>
      <c r="N26" s="261">
        <v>709.85</v>
      </c>
      <c r="O26" s="261" t="s">
        <v>27</v>
      </c>
      <c r="P26" s="143">
        <v>35</v>
      </c>
      <c r="Q26" s="260">
        <f>MIN(N26,O26)+P26</f>
        <v>744.85</v>
      </c>
      <c r="R26" s="261">
        <v>433.27</v>
      </c>
      <c r="S26" s="261">
        <f t="shared" si="0"/>
        <v>240.65700000000001</v>
      </c>
      <c r="T26" s="261">
        <v>111.47</v>
      </c>
      <c r="U26" s="262">
        <f t="shared" si="1"/>
        <v>-129.18700000000001</v>
      </c>
      <c r="V26" s="262">
        <f t="shared" si="2"/>
        <v>-6411195623.7799997</v>
      </c>
      <c r="W26" s="182">
        <v>10012637</v>
      </c>
      <c r="X26" s="260">
        <v>990.98</v>
      </c>
      <c r="Y26" s="260"/>
      <c r="Z26" s="260">
        <v>193582.72</v>
      </c>
      <c r="AA26" s="260">
        <f>Z26*R26</f>
        <v>83873585.094400004</v>
      </c>
      <c r="AB26" s="264">
        <v>185038.22</v>
      </c>
      <c r="AC26" s="264">
        <f>AB26*R26</f>
        <v>80171509.579400003</v>
      </c>
      <c r="AD26" s="260">
        <f t="shared" si="3"/>
        <v>49627250.604000002</v>
      </c>
      <c r="AE26" s="260">
        <f>L26*Q26</f>
        <v>27553975.352500003</v>
      </c>
      <c r="AF26" s="260">
        <f t="shared" si="4"/>
        <v>11943145248.610001</v>
      </c>
      <c r="AG26" s="260">
        <f t="shared" si="5"/>
        <v>5531949624.8278799</v>
      </c>
      <c r="AH26" s="260">
        <f t="shared" si="6"/>
        <v>6411195623.7821207</v>
      </c>
      <c r="AI26" s="182"/>
      <c r="AJ26" s="265"/>
    </row>
    <row r="27" spans="2:36" outlineLevel="1" x14ac:dyDescent="0.35">
      <c r="B27" s="182">
        <v>3</v>
      </c>
      <c r="C27" s="255">
        <v>44927</v>
      </c>
      <c r="D27" s="183" t="s">
        <v>522</v>
      </c>
      <c r="E27" s="183" t="s">
        <v>599</v>
      </c>
      <c r="F27" s="183" t="s">
        <v>600</v>
      </c>
      <c r="G27" s="256" t="s">
        <v>601</v>
      </c>
      <c r="H27" s="257" t="s">
        <v>606</v>
      </c>
      <c r="I27" s="266" t="s">
        <v>607</v>
      </c>
      <c r="J27" s="258">
        <v>44940.364583333336</v>
      </c>
      <c r="K27" s="258">
        <v>44917</v>
      </c>
      <c r="L27" s="259">
        <v>36932.618999999999</v>
      </c>
      <c r="M27" s="260">
        <v>36759.739000000001</v>
      </c>
      <c r="N27" s="261">
        <v>742.25</v>
      </c>
      <c r="O27" s="261">
        <v>759.65</v>
      </c>
      <c r="P27" s="143">
        <v>35</v>
      </c>
      <c r="Q27" s="260">
        <f>MIN(N27,O27)+P27</f>
        <v>777.25</v>
      </c>
      <c r="R27" s="261">
        <v>433.27</v>
      </c>
      <c r="S27" s="261">
        <f t="shared" si="0"/>
        <v>251.125</v>
      </c>
      <c r="T27" s="261">
        <v>111.47</v>
      </c>
      <c r="U27" s="262">
        <f t="shared" si="1"/>
        <v>-139.655</v>
      </c>
      <c r="V27" s="262">
        <f t="shared" si="2"/>
        <v>-6884266690.4099998</v>
      </c>
      <c r="W27" s="182">
        <v>10012637</v>
      </c>
      <c r="X27" s="260"/>
      <c r="Y27" s="260"/>
      <c r="Z27" s="260"/>
      <c r="AA27" s="260"/>
      <c r="AB27" s="264"/>
      <c r="AC27" s="264"/>
      <c r="AD27" s="260">
        <f t="shared" si="3"/>
        <v>49294809.999000005</v>
      </c>
      <c r="AE27" s="260">
        <f>M27*Q27</f>
        <v>28571507.13775</v>
      </c>
      <c r="AF27" s="260">
        <f t="shared" si="4"/>
        <v>12379159161</v>
      </c>
      <c r="AG27" s="260">
        <f t="shared" si="5"/>
        <v>5494892470.5885305</v>
      </c>
      <c r="AH27" s="260">
        <f t="shared" si="6"/>
        <v>6884266690.4114695</v>
      </c>
      <c r="AI27" s="182"/>
      <c r="AJ27" s="265"/>
    </row>
    <row r="28" spans="2:36" outlineLevel="1" x14ac:dyDescent="0.35">
      <c r="B28" s="182">
        <v>4</v>
      </c>
      <c r="C28" s="255">
        <v>44927</v>
      </c>
      <c r="D28" s="183" t="s">
        <v>522</v>
      </c>
      <c r="E28" s="183" t="s">
        <v>599</v>
      </c>
      <c r="F28" s="183" t="s">
        <v>600</v>
      </c>
      <c r="G28" s="256" t="s">
        <v>601</v>
      </c>
      <c r="H28" s="257" t="s">
        <v>608</v>
      </c>
      <c r="I28" s="266" t="s">
        <v>609</v>
      </c>
      <c r="J28" s="258">
        <v>44948</v>
      </c>
      <c r="K28" s="258">
        <v>44932</v>
      </c>
      <c r="L28" s="259">
        <v>37996.807999999997</v>
      </c>
      <c r="M28" s="260">
        <v>37937.43</v>
      </c>
      <c r="N28" s="261">
        <v>760.3</v>
      </c>
      <c r="O28" s="261" t="s">
        <v>27</v>
      </c>
      <c r="P28" s="143">
        <v>35</v>
      </c>
      <c r="Q28" s="260">
        <f>MIN(N28,O28)+P28</f>
        <v>795.3</v>
      </c>
      <c r="R28" s="261">
        <v>433.27</v>
      </c>
      <c r="S28" s="261">
        <f t="shared" si="0"/>
        <v>256.95699999999999</v>
      </c>
      <c r="T28" s="261">
        <v>111.47</v>
      </c>
      <c r="U28" s="262">
        <f t="shared" si="1"/>
        <v>-145.48699999999999</v>
      </c>
      <c r="V28" s="262">
        <f t="shared" si="2"/>
        <v>-7401519259.9499998</v>
      </c>
      <c r="W28" s="182">
        <v>10012637</v>
      </c>
      <c r="X28" s="260">
        <v>18539.78</v>
      </c>
      <c r="Y28" s="260"/>
      <c r="Z28" s="260">
        <v>210905.81</v>
      </c>
      <c r="AA28" s="260">
        <f>Z28*R28</f>
        <v>91379160.29869999</v>
      </c>
      <c r="AB28" s="264"/>
      <c r="AC28" s="264"/>
      <c r="AD28" s="260">
        <f t="shared" si="3"/>
        <v>50874093.630000003</v>
      </c>
      <c r="AE28" s="260">
        <f>M28*Q28</f>
        <v>30171638.079</v>
      </c>
      <c r="AF28" s="260">
        <f t="shared" si="4"/>
        <v>13072454476.879999</v>
      </c>
      <c r="AG28" s="260">
        <f t="shared" si="5"/>
        <v>5670935216.9361</v>
      </c>
      <c r="AH28" s="260">
        <f t="shared" si="6"/>
        <v>7401519259.9438992</v>
      </c>
      <c r="AI28" s="182"/>
      <c r="AJ28" s="265"/>
    </row>
    <row r="29" spans="2:36" outlineLevel="1" x14ac:dyDescent="0.35">
      <c r="B29" s="182">
        <v>105</v>
      </c>
      <c r="C29" s="255">
        <v>44958</v>
      </c>
      <c r="D29" s="183" t="s">
        <v>64</v>
      </c>
      <c r="E29" s="183" t="s">
        <v>23</v>
      </c>
      <c r="F29" s="183" t="s">
        <v>561</v>
      </c>
      <c r="G29" s="256" t="s">
        <v>562</v>
      </c>
      <c r="H29" s="257" t="s">
        <v>404</v>
      </c>
      <c r="I29" s="258" t="s">
        <v>610</v>
      </c>
      <c r="J29" s="258">
        <v>44968.387499999997</v>
      </c>
      <c r="K29" s="258">
        <v>44950</v>
      </c>
      <c r="L29" s="259">
        <v>59695.360000000001</v>
      </c>
      <c r="M29" s="260">
        <v>59568.890999999996</v>
      </c>
      <c r="N29" s="261">
        <v>926.9</v>
      </c>
      <c r="O29" s="261" t="s">
        <v>27</v>
      </c>
      <c r="P29" s="144">
        <v>53.015000000000001</v>
      </c>
      <c r="Q29" s="260">
        <f>MAX(N29,O29)+P29</f>
        <v>979.91499999999996</v>
      </c>
      <c r="R29" s="261">
        <v>650</v>
      </c>
      <c r="S29" s="261">
        <f t="shared" si="0"/>
        <v>474.97699999999998</v>
      </c>
      <c r="T29" s="261">
        <v>111.47</v>
      </c>
      <c r="U29" s="262">
        <f t="shared" si="1"/>
        <v>-363.50699999999995</v>
      </c>
      <c r="V29" s="262">
        <f t="shared" si="2"/>
        <v>-29037623582.25</v>
      </c>
      <c r="W29" s="263">
        <v>10009628</v>
      </c>
      <c r="X29" s="260"/>
      <c r="Y29" s="260"/>
      <c r="Z29" s="260"/>
      <c r="AA29" s="260"/>
      <c r="AB29" s="264"/>
      <c r="AC29" s="264"/>
      <c r="AD29" s="260">
        <f t="shared" si="3"/>
        <v>79881882.831</v>
      </c>
      <c r="AE29" s="260">
        <f>M29*Q29</f>
        <v>58372449.824264996</v>
      </c>
      <c r="AF29" s="260">
        <f t="shared" si="4"/>
        <v>37942057061.419998</v>
      </c>
      <c r="AG29" s="260">
        <f t="shared" si="5"/>
        <v>8904433479.1715698</v>
      </c>
      <c r="AH29" s="260">
        <f t="shared" si="6"/>
        <v>29037623582.248428</v>
      </c>
      <c r="AI29" s="182"/>
      <c r="AJ29" s="265"/>
    </row>
    <row r="30" spans="2:36" outlineLevel="1" x14ac:dyDescent="0.35">
      <c r="B30" s="182">
        <v>106</v>
      </c>
      <c r="C30" s="255">
        <v>44958</v>
      </c>
      <c r="D30" s="183" t="s">
        <v>64</v>
      </c>
      <c r="E30" s="183" t="s">
        <v>23</v>
      </c>
      <c r="F30" s="183" t="s">
        <v>561</v>
      </c>
      <c r="G30" s="256" t="s">
        <v>562</v>
      </c>
      <c r="H30" s="257" t="s">
        <v>151</v>
      </c>
      <c r="I30" s="258" t="s">
        <v>611</v>
      </c>
      <c r="J30" s="258">
        <v>44971.648611111108</v>
      </c>
      <c r="K30" s="258">
        <v>44952</v>
      </c>
      <c r="L30" s="259">
        <v>59981.237999999998</v>
      </c>
      <c r="M30" s="260">
        <v>59967.222000000002</v>
      </c>
      <c r="N30" s="261">
        <v>924.6</v>
      </c>
      <c r="O30" s="261" t="s">
        <v>27</v>
      </c>
      <c r="P30" s="144">
        <v>60.5</v>
      </c>
      <c r="Q30" s="260">
        <f>MAX(N30,O30)+P30</f>
        <v>985.1</v>
      </c>
      <c r="R30" s="261">
        <v>765.13</v>
      </c>
      <c r="S30" s="261">
        <f t="shared" si="0"/>
        <v>562.06500000000005</v>
      </c>
      <c r="T30" s="261">
        <v>111.47</v>
      </c>
      <c r="U30" s="262">
        <f t="shared" si="1"/>
        <v>-450.59500000000003</v>
      </c>
      <c r="V30" s="262">
        <f t="shared" si="2"/>
        <v>-36235067662.5</v>
      </c>
      <c r="W30" s="263">
        <v>10009628</v>
      </c>
      <c r="X30" s="260"/>
      <c r="Y30" s="260"/>
      <c r="Z30" s="260"/>
      <c r="AA30" s="260"/>
      <c r="AB30" s="264"/>
      <c r="AC30" s="264"/>
      <c r="AD30" s="260">
        <f t="shared" si="3"/>
        <v>80416044.702000007</v>
      </c>
      <c r="AE30" s="260">
        <f>M30*Q30</f>
        <v>59073710.392200001</v>
      </c>
      <c r="AF30" s="260">
        <f t="shared" si="4"/>
        <v>45199044165.43</v>
      </c>
      <c r="AG30" s="260">
        <f t="shared" si="5"/>
        <v>8963976502.9319401</v>
      </c>
      <c r="AH30" s="260">
        <f t="shared" si="6"/>
        <v>36235067662.498062</v>
      </c>
      <c r="AI30" s="182"/>
      <c r="AJ30" s="265"/>
    </row>
    <row r="31" spans="2:36" outlineLevel="1" x14ac:dyDescent="0.35">
      <c r="B31" s="182">
        <v>12</v>
      </c>
      <c r="C31" s="255">
        <v>44958</v>
      </c>
      <c r="D31" s="183" t="s">
        <v>140</v>
      </c>
      <c r="E31" s="183" t="s">
        <v>43</v>
      </c>
      <c r="F31" s="183" t="s">
        <v>561</v>
      </c>
      <c r="G31" s="256" t="s">
        <v>562</v>
      </c>
      <c r="H31" s="257" t="s">
        <v>612</v>
      </c>
      <c r="I31" s="266" t="s">
        <v>613</v>
      </c>
      <c r="J31" s="258">
        <v>44986.569444444445</v>
      </c>
      <c r="K31" s="258">
        <v>44971</v>
      </c>
      <c r="L31" s="259">
        <v>35701.052000000003</v>
      </c>
      <c r="M31" s="260">
        <v>35860.103999999999</v>
      </c>
      <c r="N31" s="261">
        <v>878.3</v>
      </c>
      <c r="O31" s="261" t="s">
        <v>27</v>
      </c>
      <c r="P31" s="143">
        <v>35</v>
      </c>
      <c r="Q31" s="260">
        <f>MIN(N31,O31)+P31</f>
        <v>913.3</v>
      </c>
      <c r="R31" s="261">
        <v>417.42</v>
      </c>
      <c r="S31" s="261">
        <f t="shared" si="0"/>
        <v>284.28800000000001</v>
      </c>
      <c r="T31" s="261">
        <v>111.47</v>
      </c>
      <c r="U31" s="262">
        <f t="shared" si="1"/>
        <v>-172.81800000000001</v>
      </c>
      <c r="V31" s="262">
        <f t="shared" si="2"/>
        <v>-8310541018.5699997</v>
      </c>
      <c r="W31" s="263">
        <v>10015311</v>
      </c>
      <c r="X31" s="260"/>
      <c r="Y31" s="260"/>
      <c r="Z31" s="260">
        <v>193146.11</v>
      </c>
      <c r="AA31" s="260">
        <f t="shared" ref="AA31:AA36" si="9">Z31*R31</f>
        <v>80623049.23619999</v>
      </c>
      <c r="AB31" s="264">
        <v>178505.26</v>
      </c>
      <c r="AC31" s="264">
        <f>AB31*R31</f>
        <v>74511665.629200011</v>
      </c>
      <c r="AD31" s="260">
        <f t="shared" si="3"/>
        <v>48088399.464000002</v>
      </c>
      <c r="AE31" s="260">
        <f>L31*Q31</f>
        <v>32605770.7916</v>
      </c>
      <c r="AF31" s="260">
        <f t="shared" si="4"/>
        <v>13670954906.82</v>
      </c>
      <c r="AG31" s="260">
        <f t="shared" si="5"/>
        <v>5360413888.25208</v>
      </c>
      <c r="AH31" s="260">
        <f t="shared" si="6"/>
        <v>8310541018.5679197</v>
      </c>
      <c r="AI31" s="182"/>
      <c r="AJ31" s="265"/>
    </row>
    <row r="32" spans="2:36" outlineLevel="1" x14ac:dyDescent="0.35">
      <c r="B32" s="182">
        <v>40</v>
      </c>
      <c r="C32" s="255">
        <v>44958</v>
      </c>
      <c r="D32" s="183" t="s">
        <v>584</v>
      </c>
      <c r="E32" s="183" t="s">
        <v>574</v>
      </c>
      <c r="F32" s="183" t="s">
        <v>561</v>
      </c>
      <c r="G32" s="256" t="s">
        <v>562</v>
      </c>
      <c r="H32" s="257" t="s">
        <v>614</v>
      </c>
      <c r="I32" s="266" t="s">
        <v>583</v>
      </c>
      <c r="J32" s="258">
        <v>44968.34375</v>
      </c>
      <c r="K32" s="258">
        <v>44953</v>
      </c>
      <c r="L32" s="259">
        <v>59888.773000000001</v>
      </c>
      <c r="M32" s="260">
        <v>59843.770999999993</v>
      </c>
      <c r="N32" s="261">
        <v>922.5</v>
      </c>
      <c r="O32" s="261" t="s">
        <v>27</v>
      </c>
      <c r="P32" s="144">
        <v>90.33</v>
      </c>
      <c r="Q32" s="260">
        <f>MAX(N32,O32)+P32</f>
        <v>1012.83</v>
      </c>
      <c r="R32" s="261">
        <v>621.08000000000004</v>
      </c>
      <c r="S32" s="261">
        <f t="shared" si="0"/>
        <v>469.089</v>
      </c>
      <c r="T32" s="261">
        <v>111.47</v>
      </c>
      <c r="U32" s="262">
        <f t="shared" si="1"/>
        <v>-357.61900000000003</v>
      </c>
      <c r="V32" s="262">
        <f t="shared" si="2"/>
        <v>-28699102454.810001</v>
      </c>
      <c r="W32" s="263">
        <v>10012215</v>
      </c>
      <c r="X32" s="260">
        <v>0</v>
      </c>
      <c r="Y32" s="260"/>
      <c r="Z32" s="260">
        <v>62244.88</v>
      </c>
      <c r="AA32" s="260">
        <f t="shared" si="9"/>
        <v>38659050.0704</v>
      </c>
      <c r="AB32" s="264">
        <v>1555938.0459999999</v>
      </c>
      <c r="AC32" s="264">
        <f>AB32*R32</f>
        <v>966362001.60967994</v>
      </c>
      <c r="AD32" s="260">
        <f t="shared" si="3"/>
        <v>80250496.910999998</v>
      </c>
      <c r="AE32" s="260">
        <f>M32*Q32</f>
        <v>60611566.581929997</v>
      </c>
      <c r="AF32" s="260">
        <f t="shared" si="4"/>
        <v>37644625345.480003</v>
      </c>
      <c r="AG32" s="260">
        <f t="shared" si="5"/>
        <v>8945522890.6691704</v>
      </c>
      <c r="AH32" s="260">
        <f t="shared" si="6"/>
        <v>28699102454.810833</v>
      </c>
      <c r="AI32" s="182"/>
      <c r="AJ32" s="265"/>
    </row>
    <row r="33" spans="2:36" outlineLevel="1" x14ac:dyDescent="0.35">
      <c r="B33" s="182">
        <v>41</v>
      </c>
      <c r="C33" s="255">
        <v>44958</v>
      </c>
      <c r="D33" s="183" t="s">
        <v>111</v>
      </c>
      <c r="E33" s="183" t="s">
        <v>574</v>
      </c>
      <c r="F33" s="183" t="s">
        <v>561</v>
      </c>
      <c r="G33" s="256" t="s">
        <v>562</v>
      </c>
      <c r="H33" s="257" t="s">
        <v>615</v>
      </c>
      <c r="I33" s="266" t="s">
        <v>616</v>
      </c>
      <c r="J33" s="258">
        <v>44968.375</v>
      </c>
      <c r="K33" s="258">
        <v>44955</v>
      </c>
      <c r="L33" s="259">
        <v>37997.201999999997</v>
      </c>
      <c r="M33" s="260">
        <v>38029.233</v>
      </c>
      <c r="N33" s="261">
        <v>917.8</v>
      </c>
      <c r="O33" s="261" t="s">
        <v>27</v>
      </c>
      <c r="P33" s="144">
        <v>80.66</v>
      </c>
      <c r="Q33" s="260">
        <f>MIN(N33,O33)+P33</f>
        <v>998.45999999999992</v>
      </c>
      <c r="R33" s="261">
        <v>434.08</v>
      </c>
      <c r="S33" s="261">
        <f t="shared" si="0"/>
        <v>323.2</v>
      </c>
      <c r="T33" s="261">
        <v>111.47</v>
      </c>
      <c r="U33" s="262">
        <f t="shared" si="1"/>
        <v>-211.73</v>
      </c>
      <c r="V33" s="262">
        <f t="shared" si="2"/>
        <v>-10797637463.639999</v>
      </c>
      <c r="W33" s="263">
        <v>10007938</v>
      </c>
      <c r="X33" s="260">
        <v>170404.66</v>
      </c>
      <c r="Y33" s="260">
        <f t="shared" ref="Y33:Y41" si="10">R33*X33</f>
        <v>73969254.812800005</v>
      </c>
      <c r="Z33" s="260">
        <v>172603.13</v>
      </c>
      <c r="AA33" s="260">
        <f t="shared" si="9"/>
        <v>74923566.670399994</v>
      </c>
      <c r="AB33" s="264"/>
      <c r="AC33" s="264"/>
      <c r="AD33" s="260">
        <f t="shared" si="3"/>
        <v>50997201.453000002</v>
      </c>
      <c r="AE33" s="260">
        <f>L33*Q33</f>
        <v>37938686.308919996</v>
      </c>
      <c r="AF33" s="260">
        <f t="shared" si="4"/>
        <v>16482295509.610001</v>
      </c>
      <c r="AG33" s="260">
        <f t="shared" si="5"/>
        <v>5684658045.96591</v>
      </c>
      <c r="AH33" s="260">
        <f t="shared" si="6"/>
        <v>10797637463.644091</v>
      </c>
      <c r="AI33" s="182"/>
      <c r="AJ33" s="265"/>
    </row>
    <row r="34" spans="2:36" outlineLevel="1" x14ac:dyDescent="0.35">
      <c r="B34" s="182">
        <v>42</v>
      </c>
      <c r="C34" s="255">
        <v>44958</v>
      </c>
      <c r="D34" s="183" t="s">
        <v>111</v>
      </c>
      <c r="E34" s="183" t="s">
        <v>574</v>
      </c>
      <c r="F34" s="183" t="s">
        <v>561</v>
      </c>
      <c r="G34" s="256" t="s">
        <v>562</v>
      </c>
      <c r="H34" s="257" t="s">
        <v>617</v>
      </c>
      <c r="I34" s="266" t="s">
        <v>618</v>
      </c>
      <c r="J34" s="258">
        <v>44982.357638888891</v>
      </c>
      <c r="K34" s="258">
        <v>44963</v>
      </c>
      <c r="L34" s="259">
        <v>38790.358</v>
      </c>
      <c r="M34" s="260">
        <v>38852.597000000002</v>
      </c>
      <c r="N34" s="261">
        <v>854.3</v>
      </c>
      <c r="O34" s="261" t="s">
        <v>27</v>
      </c>
      <c r="P34" s="144">
        <v>79.370800000000003</v>
      </c>
      <c r="Q34" s="260">
        <f>MIN(N34,O34)+P34</f>
        <v>933.67079999999999</v>
      </c>
      <c r="R34" s="261">
        <v>434.08</v>
      </c>
      <c r="S34" s="261">
        <f t="shared" si="0"/>
        <v>302.22800000000001</v>
      </c>
      <c r="T34" s="261">
        <v>111.47</v>
      </c>
      <c r="U34" s="262">
        <f t="shared" si="1"/>
        <v>-190.75800000000001</v>
      </c>
      <c r="V34" s="262">
        <f t="shared" si="2"/>
        <v>-9938745999.7199993</v>
      </c>
      <c r="W34" s="263">
        <v>10007938</v>
      </c>
      <c r="X34" s="260">
        <v>216023.15</v>
      </c>
      <c r="Y34" s="260">
        <f t="shared" si="10"/>
        <v>93771328.951999992</v>
      </c>
      <c r="Z34" s="260">
        <v>346461.2</v>
      </c>
      <c r="AA34" s="260">
        <f t="shared" si="9"/>
        <v>150391877.69600001</v>
      </c>
      <c r="AB34" s="264"/>
      <c r="AC34" s="264"/>
      <c r="AD34" s="260">
        <f t="shared" si="3"/>
        <v>52101332.577</v>
      </c>
      <c r="AE34" s="260">
        <f>L34*Q34</f>
        <v>36217424.586146399</v>
      </c>
      <c r="AF34" s="260">
        <f t="shared" si="4"/>
        <v>15746481542.08</v>
      </c>
      <c r="AG34" s="260">
        <f t="shared" si="5"/>
        <v>5807735542.3581896</v>
      </c>
      <c r="AH34" s="260">
        <f t="shared" si="6"/>
        <v>9938745999.7218094</v>
      </c>
      <c r="AI34" s="182"/>
      <c r="AJ34" s="265"/>
    </row>
    <row r="35" spans="2:36" outlineLevel="1" x14ac:dyDescent="0.35">
      <c r="B35" s="182">
        <v>43</v>
      </c>
      <c r="C35" s="255">
        <v>44958</v>
      </c>
      <c r="D35" s="183" t="s">
        <v>111</v>
      </c>
      <c r="E35" s="183" t="s">
        <v>574</v>
      </c>
      <c r="F35" s="183" t="s">
        <v>561</v>
      </c>
      <c r="G35" s="256" t="s">
        <v>562</v>
      </c>
      <c r="H35" s="257" t="s">
        <v>619</v>
      </c>
      <c r="I35" s="266" t="s">
        <v>620</v>
      </c>
      <c r="J35" s="258">
        <v>44975.364583333336</v>
      </c>
      <c r="K35" s="258">
        <v>44959</v>
      </c>
      <c r="L35" s="259">
        <v>38972.019</v>
      </c>
      <c r="M35" s="260">
        <v>38911.137999999999</v>
      </c>
      <c r="N35" s="261">
        <v>871.4</v>
      </c>
      <c r="O35" s="261" t="s">
        <v>27</v>
      </c>
      <c r="P35" s="144">
        <v>80.66</v>
      </c>
      <c r="Q35" s="260">
        <f>MIN(N35,O35)+P35</f>
        <v>952.06</v>
      </c>
      <c r="R35" s="261">
        <v>434.08</v>
      </c>
      <c r="S35" s="261">
        <f t="shared" si="0"/>
        <v>308.18099999999998</v>
      </c>
      <c r="T35" s="261">
        <v>111.47</v>
      </c>
      <c r="U35" s="262">
        <f t="shared" si="1"/>
        <v>-196.71099999999998</v>
      </c>
      <c r="V35" s="262">
        <f t="shared" si="2"/>
        <v>-10264347730.809999</v>
      </c>
      <c r="W35" s="263">
        <v>10007938</v>
      </c>
      <c r="X35" s="260">
        <v>207675.46</v>
      </c>
      <c r="Y35" s="260">
        <f t="shared" si="10"/>
        <v>90147763.676799998</v>
      </c>
      <c r="Z35" s="260">
        <v>800929.8</v>
      </c>
      <c r="AA35" s="260">
        <f t="shared" si="9"/>
        <v>347667607.58399999</v>
      </c>
      <c r="AB35" s="264"/>
      <c r="AC35" s="264"/>
      <c r="AD35" s="260">
        <f t="shared" si="3"/>
        <v>52179836.057999998</v>
      </c>
      <c r="AE35" s="260">
        <f>M35*Q35</f>
        <v>37045738.04428</v>
      </c>
      <c r="AF35" s="260">
        <f t="shared" si="4"/>
        <v>16080834056.190001</v>
      </c>
      <c r="AG35" s="260">
        <f t="shared" si="5"/>
        <v>5816486325.3852596</v>
      </c>
      <c r="AH35" s="260">
        <f t="shared" si="6"/>
        <v>10264347730.804741</v>
      </c>
      <c r="AI35" s="182"/>
      <c r="AJ35" s="265"/>
    </row>
    <row r="36" spans="2:36" outlineLevel="1" x14ac:dyDescent="0.35">
      <c r="B36" s="182">
        <v>44</v>
      </c>
      <c r="C36" s="255">
        <v>44958</v>
      </c>
      <c r="D36" s="183" t="s">
        <v>431</v>
      </c>
      <c r="E36" s="183" t="s">
        <v>574</v>
      </c>
      <c r="F36" s="183" t="s">
        <v>561</v>
      </c>
      <c r="G36" s="256" t="s">
        <v>562</v>
      </c>
      <c r="H36" s="257" t="s">
        <v>621</v>
      </c>
      <c r="I36" s="266" t="s">
        <v>622</v>
      </c>
      <c r="J36" s="258">
        <v>44965.541666666664</v>
      </c>
      <c r="K36" s="258">
        <v>44949</v>
      </c>
      <c r="L36" s="259">
        <v>37495.114000000001</v>
      </c>
      <c r="M36" s="260">
        <v>37660.002</v>
      </c>
      <c r="N36" s="261">
        <v>915.45</v>
      </c>
      <c r="O36" s="261" t="s">
        <v>27</v>
      </c>
      <c r="P36" s="144">
        <v>90.33</v>
      </c>
      <c r="Q36" s="260">
        <f>MAX(N36,O36)+P36</f>
        <v>1005.7800000000001</v>
      </c>
      <c r="R36" s="261">
        <v>650</v>
      </c>
      <c r="S36" s="261">
        <f t="shared" si="0"/>
        <v>487.51499999999999</v>
      </c>
      <c r="T36" s="261">
        <v>111.47</v>
      </c>
      <c r="U36" s="262">
        <f t="shared" si="1"/>
        <v>-376.04499999999996</v>
      </c>
      <c r="V36" s="262">
        <f t="shared" si="2"/>
        <v>-18991048161.25</v>
      </c>
      <c r="W36" s="263">
        <v>10013983</v>
      </c>
      <c r="X36" s="260">
        <v>25650</v>
      </c>
      <c r="Y36" s="260">
        <f t="shared" si="10"/>
        <v>16672500</v>
      </c>
      <c r="Z36" s="260">
        <v>197136.43</v>
      </c>
      <c r="AA36" s="260">
        <f t="shared" si="9"/>
        <v>128138679.5</v>
      </c>
      <c r="AB36" s="264"/>
      <c r="AC36" s="264"/>
      <c r="AD36" s="260">
        <f t="shared" si="3"/>
        <v>50502062.682000004</v>
      </c>
      <c r="AE36" s="260">
        <f>L36*Q36</f>
        <v>37711835.758920006</v>
      </c>
      <c r="AF36" s="260">
        <f t="shared" si="4"/>
        <v>24620513088.419998</v>
      </c>
      <c r="AG36" s="260">
        <f t="shared" si="5"/>
        <v>5629464927.1625404</v>
      </c>
      <c r="AH36" s="260">
        <f t="shared" si="6"/>
        <v>18991048161.257458</v>
      </c>
      <c r="AI36" s="182"/>
      <c r="AJ36" s="265"/>
    </row>
    <row r="37" spans="2:36" outlineLevel="1" x14ac:dyDescent="0.35">
      <c r="B37" s="182">
        <v>45</v>
      </c>
      <c r="C37" s="255">
        <v>44958</v>
      </c>
      <c r="D37" s="183" t="s">
        <v>431</v>
      </c>
      <c r="E37" s="183" t="s">
        <v>574</v>
      </c>
      <c r="F37" s="183" t="s">
        <v>561</v>
      </c>
      <c r="G37" s="256" t="s">
        <v>562</v>
      </c>
      <c r="H37" s="257" t="s">
        <v>623</v>
      </c>
      <c r="I37" s="266" t="s">
        <v>624</v>
      </c>
      <c r="J37" s="258">
        <v>44965.388888888891</v>
      </c>
      <c r="K37" s="258">
        <v>44950</v>
      </c>
      <c r="L37" s="259">
        <v>37728.692000000003</v>
      </c>
      <c r="M37" s="260">
        <v>37729.016000000003</v>
      </c>
      <c r="N37" s="261">
        <v>926.9</v>
      </c>
      <c r="O37" s="261" t="s">
        <v>27</v>
      </c>
      <c r="P37" s="144">
        <v>90.33</v>
      </c>
      <c r="Q37" s="260">
        <f>MAX(N37,O37)+P37</f>
        <v>1017.23</v>
      </c>
      <c r="R37" s="261">
        <v>650</v>
      </c>
      <c r="S37" s="261">
        <f t="shared" si="0"/>
        <v>493.065</v>
      </c>
      <c r="T37" s="261">
        <v>111.47</v>
      </c>
      <c r="U37" s="262">
        <f t="shared" si="1"/>
        <v>-381.59500000000003</v>
      </c>
      <c r="V37" s="262">
        <f t="shared" si="2"/>
        <v>-19306650376.959999</v>
      </c>
      <c r="W37" s="263">
        <v>10013983</v>
      </c>
      <c r="X37" s="260">
        <v>392487.08</v>
      </c>
      <c r="Y37" s="260">
        <f t="shared" si="10"/>
        <v>255116602</v>
      </c>
      <c r="Z37" s="260"/>
      <c r="AA37" s="260"/>
      <c r="AB37" s="264"/>
      <c r="AC37" s="264"/>
      <c r="AD37" s="260">
        <f t="shared" si="3"/>
        <v>50594610.456000008</v>
      </c>
      <c r="AE37" s="260">
        <f>L37*Q37</f>
        <v>38378757.363160007</v>
      </c>
      <c r="AF37" s="260">
        <f t="shared" si="4"/>
        <v>24946431604.490002</v>
      </c>
      <c r="AG37" s="260">
        <f t="shared" si="5"/>
        <v>5639781227.5303211</v>
      </c>
      <c r="AH37" s="260">
        <f t="shared" si="6"/>
        <v>19306650376.959679</v>
      </c>
      <c r="AI37" s="182"/>
      <c r="AJ37" s="265"/>
    </row>
    <row r="38" spans="2:36" outlineLevel="1" x14ac:dyDescent="0.35">
      <c r="B38" s="182">
        <v>46</v>
      </c>
      <c r="C38" s="255">
        <v>44958</v>
      </c>
      <c r="D38" s="183" t="s">
        <v>431</v>
      </c>
      <c r="E38" s="183" t="s">
        <v>574</v>
      </c>
      <c r="F38" s="183" t="s">
        <v>561</v>
      </c>
      <c r="G38" s="256" t="s">
        <v>562</v>
      </c>
      <c r="H38" s="257" t="s">
        <v>625</v>
      </c>
      <c r="I38" s="266" t="s">
        <v>620</v>
      </c>
      <c r="J38" s="258">
        <v>44977.581944444442</v>
      </c>
      <c r="K38" s="258">
        <v>44958</v>
      </c>
      <c r="L38" s="259">
        <v>60088.796999999999</v>
      </c>
      <c r="M38" s="260">
        <v>60043.067999999999</v>
      </c>
      <c r="N38" s="261">
        <v>887.6</v>
      </c>
      <c r="O38" s="261" t="s">
        <v>27</v>
      </c>
      <c r="P38" s="144">
        <v>90.33</v>
      </c>
      <c r="Q38" s="260">
        <f>MAX(N38,O38)+P38</f>
        <v>977.93000000000006</v>
      </c>
      <c r="R38" s="261">
        <v>621.08000000000004</v>
      </c>
      <c r="S38" s="261">
        <f t="shared" si="0"/>
        <v>452.92500000000001</v>
      </c>
      <c r="T38" s="261">
        <v>111.47</v>
      </c>
      <c r="U38" s="262">
        <f t="shared" si="1"/>
        <v>-341.45500000000004</v>
      </c>
      <c r="V38" s="262">
        <f t="shared" si="2"/>
        <v>-27493189756.259998</v>
      </c>
      <c r="W38" s="263">
        <v>10013983</v>
      </c>
      <c r="X38" s="260">
        <v>285211.11</v>
      </c>
      <c r="Y38" s="260">
        <f t="shared" si="10"/>
        <v>177138916.1988</v>
      </c>
      <c r="Z38" s="260"/>
      <c r="AA38" s="260"/>
      <c r="AB38" s="264"/>
      <c r="AC38" s="264"/>
      <c r="AD38" s="260">
        <f t="shared" si="3"/>
        <v>80517754.187999994</v>
      </c>
      <c r="AE38" s="260">
        <f>M38*Q38</f>
        <v>58717917.489240006</v>
      </c>
      <c r="AF38" s="260">
        <f t="shared" si="4"/>
        <v>36468503815.599998</v>
      </c>
      <c r="AG38" s="260">
        <f t="shared" si="5"/>
        <v>8975314059.336359</v>
      </c>
      <c r="AH38" s="260">
        <f t="shared" si="6"/>
        <v>27493189756.263641</v>
      </c>
      <c r="AI38" s="182"/>
      <c r="AJ38" s="265"/>
    </row>
    <row r="39" spans="2:36" outlineLevel="1" x14ac:dyDescent="0.35">
      <c r="B39" s="182">
        <v>47</v>
      </c>
      <c r="C39" s="255">
        <v>44958</v>
      </c>
      <c r="D39" s="183" t="s">
        <v>33</v>
      </c>
      <c r="E39" s="183" t="s">
        <v>574</v>
      </c>
      <c r="F39" s="183" t="s">
        <v>561</v>
      </c>
      <c r="G39" s="256" t="s">
        <v>562</v>
      </c>
      <c r="H39" s="257" t="s">
        <v>626</v>
      </c>
      <c r="I39" s="266" t="s">
        <v>610</v>
      </c>
      <c r="J39" s="258">
        <v>44967.4375</v>
      </c>
      <c r="K39" s="258">
        <v>44948</v>
      </c>
      <c r="L39" s="259">
        <v>37994.92</v>
      </c>
      <c r="M39" s="260">
        <v>38192.669000000002</v>
      </c>
      <c r="N39" s="261">
        <v>915.45</v>
      </c>
      <c r="O39" s="261" t="s">
        <v>27</v>
      </c>
      <c r="P39" s="144">
        <v>90.33</v>
      </c>
      <c r="Q39" s="260">
        <f>MAX(N39,O39)+P39</f>
        <v>1005.7800000000001</v>
      </c>
      <c r="R39" s="261">
        <v>621.08000000000004</v>
      </c>
      <c r="S39" s="261">
        <f t="shared" si="0"/>
        <v>465.82400000000001</v>
      </c>
      <c r="T39" s="261">
        <v>111.47</v>
      </c>
      <c r="U39" s="262">
        <f t="shared" si="1"/>
        <v>-354.35400000000004</v>
      </c>
      <c r="V39" s="262">
        <f t="shared" si="2"/>
        <v>-18148725266.34</v>
      </c>
      <c r="W39" s="263">
        <v>10000232</v>
      </c>
      <c r="X39" s="260">
        <v>63290.5</v>
      </c>
      <c r="Y39" s="260">
        <f t="shared" si="10"/>
        <v>39308463.740000002</v>
      </c>
      <c r="Z39" s="260">
        <v>200838.42</v>
      </c>
      <c r="AA39" s="260">
        <f>Z39*R39</f>
        <v>124736725.89360002</v>
      </c>
      <c r="AB39" s="264"/>
      <c r="AC39" s="264"/>
      <c r="AD39" s="260">
        <f t="shared" si="3"/>
        <v>51216369.129000001</v>
      </c>
      <c r="AE39" s="260">
        <f>L39*Q39</f>
        <v>38214530.637600005</v>
      </c>
      <c r="AF39" s="260">
        <f t="shared" si="4"/>
        <v>23857813933.150002</v>
      </c>
      <c r="AG39" s="260">
        <f t="shared" si="5"/>
        <v>5709088666.8096304</v>
      </c>
      <c r="AH39" s="260">
        <f t="shared" si="6"/>
        <v>18148725266.34037</v>
      </c>
      <c r="AI39" s="182"/>
      <c r="AJ39" s="265"/>
    </row>
    <row r="40" spans="2:36" outlineLevel="1" x14ac:dyDescent="0.35">
      <c r="B40" s="182">
        <v>48</v>
      </c>
      <c r="C40" s="255">
        <v>44958</v>
      </c>
      <c r="D40" s="183" t="s">
        <v>33</v>
      </c>
      <c r="E40" s="183" t="s">
        <v>574</v>
      </c>
      <c r="F40" s="183" t="s">
        <v>561</v>
      </c>
      <c r="G40" s="256" t="s">
        <v>562</v>
      </c>
      <c r="H40" s="257" t="s">
        <v>627</v>
      </c>
      <c r="I40" s="266" t="s">
        <v>628</v>
      </c>
      <c r="J40" s="258">
        <v>44962.496527777781</v>
      </c>
      <c r="K40" s="258">
        <v>44948</v>
      </c>
      <c r="L40" s="259">
        <v>37446.120999999999</v>
      </c>
      <c r="M40" s="260">
        <v>37387.953999999998</v>
      </c>
      <c r="N40" s="261">
        <v>915.45</v>
      </c>
      <c r="O40" s="261" t="s">
        <v>27</v>
      </c>
      <c r="P40" s="144">
        <v>90.33</v>
      </c>
      <c r="Q40" s="260">
        <f>MAX(N40,O40)+P40</f>
        <v>1005.7800000000001</v>
      </c>
      <c r="R40" s="261">
        <v>621.08000000000004</v>
      </c>
      <c r="S40" s="261">
        <f t="shared" si="0"/>
        <v>465.82400000000001</v>
      </c>
      <c r="T40" s="261">
        <v>111.47</v>
      </c>
      <c r="U40" s="262">
        <f t="shared" si="1"/>
        <v>-354.35400000000004</v>
      </c>
      <c r="V40" s="262">
        <f t="shared" si="2"/>
        <v>-17766333780.349998</v>
      </c>
      <c r="W40" s="263">
        <v>10000232</v>
      </c>
      <c r="X40" s="260">
        <v>122055.75</v>
      </c>
      <c r="Y40" s="260">
        <f t="shared" si="10"/>
        <v>75806385.210000008</v>
      </c>
      <c r="Z40" s="260">
        <v>199063.38</v>
      </c>
      <c r="AA40" s="260">
        <f>Z40*R40</f>
        <v>123634284.0504</v>
      </c>
      <c r="AB40" s="264"/>
      <c r="AC40" s="264"/>
      <c r="AD40" s="260">
        <f t="shared" si="3"/>
        <v>50137246.313999996</v>
      </c>
      <c r="AE40" s="260">
        <f>M40*Q40</f>
        <v>37604056.374120004</v>
      </c>
      <c r="AF40" s="260">
        <f t="shared" si="4"/>
        <v>23355132626.970001</v>
      </c>
      <c r="AG40" s="260">
        <f t="shared" si="5"/>
        <v>5588798846.6215792</v>
      </c>
      <c r="AH40" s="260">
        <f t="shared" si="6"/>
        <v>17766333780.348423</v>
      </c>
      <c r="AI40" s="182"/>
      <c r="AJ40" s="265"/>
    </row>
    <row r="41" spans="2:36" outlineLevel="1" x14ac:dyDescent="0.35">
      <c r="B41" s="182">
        <v>49</v>
      </c>
      <c r="C41" s="255">
        <v>44958</v>
      </c>
      <c r="D41" s="183" t="s">
        <v>33</v>
      </c>
      <c r="E41" s="183" t="s">
        <v>574</v>
      </c>
      <c r="F41" s="183" t="s">
        <v>561</v>
      </c>
      <c r="G41" s="256" t="s">
        <v>562</v>
      </c>
      <c r="H41" s="257" t="s">
        <v>569</v>
      </c>
      <c r="I41" s="266" t="s">
        <v>629</v>
      </c>
      <c r="J41" s="258">
        <v>44984.375</v>
      </c>
      <c r="K41" s="258">
        <v>44966</v>
      </c>
      <c r="L41" s="259">
        <v>59997.582000000002</v>
      </c>
      <c r="M41" s="260">
        <v>59725.383000000002</v>
      </c>
      <c r="N41" s="261">
        <v>873.35</v>
      </c>
      <c r="O41" s="261">
        <v>881.35</v>
      </c>
      <c r="P41" s="144">
        <v>90.33</v>
      </c>
      <c r="Q41" s="260">
        <f>MIN(N41,O41)+P41</f>
        <v>963.68000000000006</v>
      </c>
      <c r="R41" s="261">
        <v>650</v>
      </c>
      <c r="S41" s="261">
        <f t="shared" si="0"/>
        <v>467.108</v>
      </c>
      <c r="T41" s="261">
        <v>111.47</v>
      </c>
      <c r="U41" s="262">
        <f t="shared" si="1"/>
        <v>-355.63800000000003</v>
      </c>
      <c r="V41" s="262">
        <f t="shared" si="2"/>
        <v>-28483665733.290001</v>
      </c>
      <c r="W41" s="263">
        <v>10000232</v>
      </c>
      <c r="X41" s="260">
        <v>7915.4</v>
      </c>
      <c r="Y41" s="260">
        <f t="shared" si="10"/>
        <v>5145010</v>
      </c>
      <c r="Z41" s="260"/>
      <c r="AA41" s="260"/>
      <c r="AB41" s="260">
        <v>298626.91500000004</v>
      </c>
      <c r="AC41" s="264">
        <f>AB41*R41</f>
        <v>194107494.75000003</v>
      </c>
      <c r="AD41" s="260">
        <f t="shared" si="3"/>
        <v>80091738.603</v>
      </c>
      <c r="AE41" s="260">
        <f>M41*Q41</f>
        <v>57556157.089440003</v>
      </c>
      <c r="AF41" s="260">
        <f t="shared" si="4"/>
        <v>37411491835.370003</v>
      </c>
      <c r="AG41" s="260">
        <f t="shared" si="5"/>
        <v>8927826102.0764103</v>
      </c>
      <c r="AH41" s="260">
        <f t="shared" si="6"/>
        <v>28483665733.293594</v>
      </c>
      <c r="AI41" s="182"/>
      <c r="AJ41" s="265"/>
    </row>
    <row r="42" spans="2:36" outlineLevel="1" x14ac:dyDescent="0.35">
      <c r="B42" s="182">
        <v>50</v>
      </c>
      <c r="C42" s="255">
        <v>44958</v>
      </c>
      <c r="D42" s="183" t="s">
        <v>579</v>
      </c>
      <c r="E42" s="183" t="s">
        <v>574</v>
      </c>
      <c r="F42" s="183" t="s">
        <v>561</v>
      </c>
      <c r="G42" s="256" t="s">
        <v>562</v>
      </c>
      <c r="H42" s="257" t="s">
        <v>630</v>
      </c>
      <c r="I42" s="266" t="s">
        <v>622</v>
      </c>
      <c r="J42" s="258">
        <v>44965.629166666666</v>
      </c>
      <c r="K42" s="258">
        <v>44951</v>
      </c>
      <c r="L42" s="259">
        <v>89342.095000000001</v>
      </c>
      <c r="M42" s="260">
        <v>89294.524999999994</v>
      </c>
      <c r="N42" s="261">
        <v>930.1</v>
      </c>
      <c r="O42" s="261" t="s">
        <v>27</v>
      </c>
      <c r="P42" s="144">
        <v>90.33</v>
      </c>
      <c r="Q42" s="260">
        <f t="shared" ref="Q42:Q64" si="11">MAX(N42,O42)+P42</f>
        <v>1020.4300000000001</v>
      </c>
      <c r="R42" s="261">
        <v>664.04</v>
      </c>
      <c r="S42" s="261">
        <f t="shared" si="0"/>
        <v>505.29899999999998</v>
      </c>
      <c r="T42" s="261">
        <v>111.47</v>
      </c>
      <c r="U42" s="262">
        <f t="shared" si="1"/>
        <v>-393.82899999999995</v>
      </c>
      <c r="V42" s="262">
        <f t="shared" si="2"/>
        <v>-47158643245.029999</v>
      </c>
      <c r="W42" s="263">
        <v>10010238</v>
      </c>
      <c r="X42" s="260"/>
      <c r="Y42" s="260"/>
      <c r="Z42" s="260">
        <v>81702.429999999993</v>
      </c>
      <c r="AA42" s="260">
        <f>Z42*R42</f>
        <v>54253681.617199995</v>
      </c>
      <c r="AB42" s="264"/>
      <c r="AC42" s="264"/>
      <c r="AD42" s="260">
        <f t="shared" si="3"/>
        <v>119743958.02499999</v>
      </c>
      <c r="AE42" s="260">
        <f>M42*Q42</f>
        <v>91118812.145750001</v>
      </c>
      <c r="AF42" s="260">
        <f t="shared" si="4"/>
        <v>60506502246.07</v>
      </c>
      <c r="AG42" s="260">
        <f t="shared" si="5"/>
        <v>13347859001.046749</v>
      </c>
      <c r="AH42" s="260">
        <f t="shared" si="6"/>
        <v>47158643245.023254</v>
      </c>
      <c r="AI42" s="182"/>
      <c r="AJ42" s="265"/>
    </row>
    <row r="43" spans="2:36" outlineLevel="1" x14ac:dyDescent="0.35">
      <c r="B43" s="182">
        <v>51</v>
      </c>
      <c r="C43" s="255">
        <v>44958</v>
      </c>
      <c r="D43" s="183" t="s">
        <v>584</v>
      </c>
      <c r="E43" s="183" t="s">
        <v>574</v>
      </c>
      <c r="F43" s="183" t="s">
        <v>561</v>
      </c>
      <c r="G43" s="256" t="s">
        <v>562</v>
      </c>
      <c r="H43" s="257" t="s">
        <v>350</v>
      </c>
      <c r="I43" s="266" t="s">
        <v>631</v>
      </c>
      <c r="J43" s="258">
        <v>44973.368055555555</v>
      </c>
      <c r="K43" s="258">
        <v>44954</v>
      </c>
      <c r="L43" s="259">
        <v>34036.14</v>
      </c>
      <c r="M43" s="260">
        <v>34192.758000000002</v>
      </c>
      <c r="N43" s="261">
        <v>917.8</v>
      </c>
      <c r="O43" s="261" t="s">
        <v>27</v>
      </c>
      <c r="P43" s="144">
        <v>90.33</v>
      </c>
      <c r="Q43" s="260">
        <f t="shared" si="11"/>
        <v>1008.13</v>
      </c>
      <c r="R43" s="261">
        <v>762.75</v>
      </c>
      <c r="S43" s="261">
        <f t="shared" si="0"/>
        <v>573.41600000000005</v>
      </c>
      <c r="T43" s="261">
        <v>111.47</v>
      </c>
      <c r="U43" s="262">
        <f t="shared" si="1"/>
        <v>-461.94600000000003</v>
      </c>
      <c r="V43" s="262">
        <f t="shared" si="2"/>
        <v>-21181373642.459999</v>
      </c>
      <c r="W43" s="263">
        <v>10012215</v>
      </c>
      <c r="X43" s="260">
        <v>547333.32999999996</v>
      </c>
      <c r="Y43" s="260">
        <f>R43*X43</f>
        <v>417478497.45749998</v>
      </c>
      <c r="Z43" s="260">
        <v>213434</v>
      </c>
      <c r="AA43" s="260">
        <f>Z43*R43</f>
        <v>162796783.5</v>
      </c>
      <c r="AB43" s="264">
        <v>0</v>
      </c>
      <c r="AC43" s="264"/>
      <c r="AD43" s="260">
        <f t="shared" si="3"/>
        <v>45852488.478</v>
      </c>
      <c r="AE43" s="260">
        <f>L43*Q43</f>
        <v>34312853.8182</v>
      </c>
      <c r="AF43" s="260">
        <f t="shared" si="4"/>
        <v>26292550533.099998</v>
      </c>
      <c r="AG43" s="260">
        <f t="shared" si="5"/>
        <v>5111176890.6426601</v>
      </c>
      <c r="AH43" s="260">
        <f t="shared" si="6"/>
        <v>21181373642.457336</v>
      </c>
      <c r="AI43" s="182"/>
      <c r="AJ43" s="265"/>
    </row>
    <row r="44" spans="2:36" outlineLevel="1" x14ac:dyDescent="0.35">
      <c r="B44" s="182">
        <v>52</v>
      </c>
      <c r="C44" s="255">
        <v>44958</v>
      </c>
      <c r="D44" s="183" t="s">
        <v>584</v>
      </c>
      <c r="E44" s="183" t="s">
        <v>574</v>
      </c>
      <c r="F44" s="183" t="s">
        <v>561</v>
      </c>
      <c r="G44" s="256" t="s">
        <v>562</v>
      </c>
      <c r="H44" s="257" t="s">
        <v>357</v>
      </c>
      <c r="I44" s="266" t="s">
        <v>632</v>
      </c>
      <c r="J44" s="258">
        <v>44981.354166666664</v>
      </c>
      <c r="K44" s="258">
        <v>44962</v>
      </c>
      <c r="L44" s="259">
        <v>59985.713000000003</v>
      </c>
      <c r="M44" s="260">
        <v>59885.69</v>
      </c>
      <c r="N44" s="261">
        <v>854.3</v>
      </c>
      <c r="O44" s="261">
        <v>854.3</v>
      </c>
      <c r="P44" s="144">
        <v>90.33</v>
      </c>
      <c r="Q44" s="260">
        <f t="shared" si="11"/>
        <v>944.63</v>
      </c>
      <c r="R44" s="261">
        <v>762.75</v>
      </c>
      <c r="S44" s="261">
        <f t="shared" si="0"/>
        <v>537.298</v>
      </c>
      <c r="T44" s="261">
        <v>111.47</v>
      </c>
      <c r="U44" s="262">
        <f t="shared" si="1"/>
        <v>-425.82799999999997</v>
      </c>
      <c r="V44" s="262">
        <f t="shared" si="2"/>
        <v>-34196845829.369999</v>
      </c>
      <c r="W44" s="263">
        <v>10012215</v>
      </c>
      <c r="X44" s="260">
        <v>0</v>
      </c>
      <c r="Y44" s="260"/>
      <c r="Z44" s="260">
        <v>75826.490000000005</v>
      </c>
      <c r="AA44" s="260">
        <f>Z44*R44</f>
        <v>57836655.247500002</v>
      </c>
      <c r="AB44" s="264">
        <v>0</v>
      </c>
      <c r="AC44" s="264"/>
      <c r="AD44" s="260">
        <f t="shared" si="3"/>
        <v>80306710.290000007</v>
      </c>
      <c r="AE44" s="260">
        <f t="shared" ref="AE44:AE50" si="12">M44*Q44</f>
        <v>56569819.344700001</v>
      </c>
      <c r="AF44" s="260">
        <f t="shared" si="4"/>
        <v>43148634825.400002</v>
      </c>
      <c r="AG44" s="260">
        <f t="shared" si="5"/>
        <v>8951788996.0263004</v>
      </c>
      <c r="AH44" s="260">
        <f t="shared" si="6"/>
        <v>34196845829.373703</v>
      </c>
      <c r="AI44" s="182"/>
      <c r="AJ44" s="265"/>
    </row>
    <row r="45" spans="2:36" outlineLevel="1" x14ac:dyDescent="0.35">
      <c r="B45" s="182">
        <v>53</v>
      </c>
      <c r="C45" s="255">
        <v>44958</v>
      </c>
      <c r="D45" s="183" t="s">
        <v>587</v>
      </c>
      <c r="E45" s="183" t="s">
        <v>574</v>
      </c>
      <c r="F45" s="183" t="s">
        <v>561</v>
      </c>
      <c r="G45" s="256" t="s">
        <v>562</v>
      </c>
      <c r="H45" s="257" t="s">
        <v>592</v>
      </c>
      <c r="I45" s="266" t="s">
        <v>613</v>
      </c>
      <c r="J45" s="258">
        <v>44983.496527777781</v>
      </c>
      <c r="K45" s="258">
        <v>44967</v>
      </c>
      <c r="L45" s="259">
        <v>59999.055</v>
      </c>
      <c r="M45" s="260">
        <v>59985.862999999998</v>
      </c>
      <c r="N45" s="261">
        <v>881.35</v>
      </c>
      <c r="O45" s="261" t="s">
        <v>27</v>
      </c>
      <c r="P45" s="144">
        <v>90.33</v>
      </c>
      <c r="Q45" s="260">
        <f t="shared" si="11"/>
        <v>971.68000000000006</v>
      </c>
      <c r="R45" s="261">
        <v>621.08000000000004</v>
      </c>
      <c r="S45" s="261">
        <f t="shared" si="0"/>
        <v>450.03100000000001</v>
      </c>
      <c r="T45" s="261">
        <v>111.47</v>
      </c>
      <c r="U45" s="262">
        <f t="shared" si="1"/>
        <v>-338.56100000000004</v>
      </c>
      <c r="V45" s="262">
        <f t="shared" si="2"/>
        <v>-27234199716.369999</v>
      </c>
      <c r="W45" s="263">
        <v>10010815</v>
      </c>
      <c r="X45" s="260"/>
      <c r="Y45" s="260"/>
      <c r="Z45" s="260"/>
      <c r="AA45" s="260"/>
      <c r="AB45" s="264"/>
      <c r="AC45" s="264"/>
      <c r="AD45" s="260">
        <f t="shared" si="3"/>
        <v>80441042.282999992</v>
      </c>
      <c r="AE45" s="260">
        <f t="shared" si="12"/>
        <v>58287063.359839998</v>
      </c>
      <c r="AF45" s="260">
        <f t="shared" si="4"/>
        <v>36200962699.660004</v>
      </c>
      <c r="AG45" s="260">
        <f t="shared" si="5"/>
        <v>8966762983.2860088</v>
      </c>
      <c r="AH45" s="260">
        <f t="shared" si="6"/>
        <v>27234199716.373993</v>
      </c>
      <c r="AI45" s="182"/>
      <c r="AJ45" s="265"/>
    </row>
    <row r="46" spans="2:36" outlineLevel="1" x14ac:dyDescent="0.35">
      <c r="B46" s="182">
        <v>54</v>
      </c>
      <c r="C46" s="255">
        <v>44958</v>
      </c>
      <c r="D46" s="183" t="s">
        <v>108</v>
      </c>
      <c r="E46" s="183" t="s">
        <v>574</v>
      </c>
      <c r="F46" s="183" t="s">
        <v>561</v>
      </c>
      <c r="G46" s="256" t="s">
        <v>562</v>
      </c>
      <c r="H46" s="257" t="s">
        <v>633</v>
      </c>
      <c r="I46" s="266" t="s">
        <v>634</v>
      </c>
      <c r="J46" s="258">
        <v>44961.375</v>
      </c>
      <c r="K46" s="258">
        <v>44946</v>
      </c>
      <c r="L46" s="259">
        <v>34499.438000000002</v>
      </c>
      <c r="M46" s="260">
        <v>34458.248999999996</v>
      </c>
      <c r="N46" s="261">
        <v>907.5</v>
      </c>
      <c r="O46" s="261" t="s">
        <v>27</v>
      </c>
      <c r="P46" s="144">
        <v>90.33</v>
      </c>
      <c r="Q46" s="260">
        <f t="shared" si="11"/>
        <v>997.83</v>
      </c>
      <c r="R46" s="261">
        <v>621.08000000000004</v>
      </c>
      <c r="S46" s="261">
        <f t="shared" si="0"/>
        <v>462.142</v>
      </c>
      <c r="T46" s="261">
        <v>111.47</v>
      </c>
      <c r="U46" s="262">
        <f t="shared" si="1"/>
        <v>-350.67200000000003</v>
      </c>
      <c r="V46" s="262">
        <f t="shared" si="2"/>
        <v>-16204031288.15</v>
      </c>
      <c r="W46" s="263">
        <v>10012637</v>
      </c>
      <c r="X46" s="260">
        <v>109651.28</v>
      </c>
      <c r="Y46" s="260">
        <f>R46*X46</f>
        <v>68102216.9824</v>
      </c>
      <c r="Z46" s="260">
        <v>134022.5</v>
      </c>
      <c r="AA46" s="260">
        <f>Z46*R46</f>
        <v>83238694.300000012</v>
      </c>
      <c r="AB46" s="264">
        <v>0</v>
      </c>
      <c r="AC46" s="264"/>
      <c r="AD46" s="260">
        <f t="shared" si="3"/>
        <v>46208511.908999994</v>
      </c>
      <c r="AE46" s="260">
        <f t="shared" si="12"/>
        <v>34383474.59967</v>
      </c>
      <c r="AF46" s="260">
        <f t="shared" si="4"/>
        <v>21354894110.650002</v>
      </c>
      <c r="AG46" s="260">
        <f t="shared" si="5"/>
        <v>5150862822.4962292</v>
      </c>
      <c r="AH46" s="260">
        <f t="shared" si="6"/>
        <v>16204031288.153772</v>
      </c>
      <c r="AI46" s="182"/>
      <c r="AJ46" s="265"/>
    </row>
    <row r="47" spans="2:36" outlineLevel="1" x14ac:dyDescent="0.35">
      <c r="B47" s="182">
        <v>55</v>
      </c>
      <c r="C47" s="255">
        <v>44958</v>
      </c>
      <c r="D47" s="183" t="s">
        <v>108</v>
      </c>
      <c r="E47" s="183" t="s">
        <v>574</v>
      </c>
      <c r="F47" s="183" t="s">
        <v>561</v>
      </c>
      <c r="G47" s="256" t="s">
        <v>562</v>
      </c>
      <c r="H47" s="257" t="s">
        <v>635</v>
      </c>
      <c r="I47" s="266" t="s">
        <v>624</v>
      </c>
      <c r="J47" s="258">
        <v>44968.354166666664</v>
      </c>
      <c r="K47" s="258">
        <v>44952</v>
      </c>
      <c r="L47" s="259">
        <v>59863.868000000002</v>
      </c>
      <c r="M47" s="260">
        <v>59835.963000000003</v>
      </c>
      <c r="N47" s="261">
        <v>924.6</v>
      </c>
      <c r="O47" s="261" t="s">
        <v>27</v>
      </c>
      <c r="P47" s="144">
        <v>90.33</v>
      </c>
      <c r="Q47" s="260">
        <f t="shared" si="11"/>
        <v>1014.9300000000001</v>
      </c>
      <c r="R47" s="261">
        <v>621.08000000000004</v>
      </c>
      <c r="S47" s="261">
        <f t="shared" si="0"/>
        <v>470.06200000000001</v>
      </c>
      <c r="T47" s="261">
        <v>111.47</v>
      </c>
      <c r="U47" s="262">
        <f t="shared" si="1"/>
        <v>-358.59199999999998</v>
      </c>
      <c r="V47" s="262">
        <f t="shared" si="2"/>
        <v>-28773431540.73</v>
      </c>
      <c r="W47" s="263">
        <v>10012637</v>
      </c>
      <c r="X47" s="260">
        <v>0</v>
      </c>
      <c r="Y47" s="260"/>
      <c r="Z47" s="260">
        <v>317527.76</v>
      </c>
      <c r="AA47" s="260">
        <f>Z47*R47</f>
        <v>197210141.18080002</v>
      </c>
      <c r="AB47" s="264">
        <v>299179.815</v>
      </c>
      <c r="AC47" s="264">
        <f>AB47*R47</f>
        <v>185814599.5002</v>
      </c>
      <c r="AD47" s="260">
        <f t="shared" si="3"/>
        <v>80240026.383000001</v>
      </c>
      <c r="AE47" s="260">
        <f t="shared" si="12"/>
        <v>60729313.927590005</v>
      </c>
      <c r="AF47" s="260">
        <f t="shared" si="4"/>
        <v>37717787281.650002</v>
      </c>
      <c r="AG47" s="260">
        <f t="shared" si="5"/>
        <v>8944355740.9130096</v>
      </c>
      <c r="AH47" s="260">
        <f t="shared" si="6"/>
        <v>28773431540.736992</v>
      </c>
      <c r="AI47" s="182"/>
      <c r="AJ47" s="265"/>
    </row>
    <row r="48" spans="2:36" outlineLevel="1" x14ac:dyDescent="0.35">
      <c r="B48" s="182">
        <v>56</v>
      </c>
      <c r="C48" s="255">
        <v>44958</v>
      </c>
      <c r="D48" s="183" t="s">
        <v>36</v>
      </c>
      <c r="E48" s="183" t="s">
        <v>574</v>
      </c>
      <c r="F48" s="183" t="s">
        <v>561</v>
      </c>
      <c r="G48" s="256" t="s">
        <v>562</v>
      </c>
      <c r="H48" s="257" t="s">
        <v>636</v>
      </c>
      <c r="I48" s="266" t="s">
        <v>616</v>
      </c>
      <c r="J48" s="258">
        <v>44966.388888888891</v>
      </c>
      <c r="K48" s="258">
        <v>44949</v>
      </c>
      <c r="L48" s="259">
        <v>37574.411999999997</v>
      </c>
      <c r="M48" s="260">
        <v>37543.847000000002</v>
      </c>
      <c r="N48" s="261">
        <v>915.45</v>
      </c>
      <c r="O48" s="261" t="s">
        <v>27</v>
      </c>
      <c r="P48" s="144">
        <v>90.33</v>
      </c>
      <c r="Q48" s="260">
        <f t="shared" si="11"/>
        <v>1005.7800000000001</v>
      </c>
      <c r="R48" s="261">
        <v>663.04</v>
      </c>
      <c r="S48" s="261">
        <f t="shared" si="0"/>
        <v>497.29500000000002</v>
      </c>
      <c r="T48" s="261">
        <v>111.47</v>
      </c>
      <c r="U48" s="262">
        <f t="shared" si="1"/>
        <v>-385.82500000000005</v>
      </c>
      <c r="V48" s="262">
        <f t="shared" si="2"/>
        <v>-19424860744.93</v>
      </c>
      <c r="W48" s="263">
        <v>10015336</v>
      </c>
      <c r="X48" s="260">
        <v>112290</v>
      </c>
      <c r="Y48" s="260">
        <f>R48*X48</f>
        <v>74452761.599999994</v>
      </c>
      <c r="Z48" s="260">
        <v>165731</v>
      </c>
      <c r="AA48" s="260">
        <f>Z48*R48</f>
        <v>109886282.23999999</v>
      </c>
      <c r="AB48" s="264"/>
      <c r="AC48" s="264"/>
      <c r="AD48" s="260">
        <f t="shared" si="3"/>
        <v>50346298.827</v>
      </c>
      <c r="AE48" s="260">
        <f t="shared" si="12"/>
        <v>37760850.435660005</v>
      </c>
      <c r="AF48" s="260">
        <f t="shared" si="4"/>
        <v>25036962675.169998</v>
      </c>
      <c r="AG48" s="260">
        <f t="shared" si="5"/>
        <v>5612101930.2456903</v>
      </c>
      <c r="AH48" s="260">
        <f t="shared" si="6"/>
        <v>19424860744.924309</v>
      </c>
      <c r="AI48" s="182"/>
      <c r="AJ48" s="265"/>
    </row>
    <row r="49" spans="2:36" outlineLevel="1" x14ac:dyDescent="0.35">
      <c r="B49" s="182">
        <v>57</v>
      </c>
      <c r="C49" s="255">
        <v>44958</v>
      </c>
      <c r="D49" s="183" t="s">
        <v>36</v>
      </c>
      <c r="E49" s="183" t="s">
        <v>574</v>
      </c>
      <c r="F49" s="183" t="s">
        <v>561</v>
      </c>
      <c r="G49" s="256" t="s">
        <v>562</v>
      </c>
      <c r="H49" s="257" t="s">
        <v>637</v>
      </c>
      <c r="I49" s="266" t="s">
        <v>632</v>
      </c>
      <c r="J49" s="258">
        <v>44983.354166666664</v>
      </c>
      <c r="K49" s="258">
        <v>44968</v>
      </c>
      <c r="L49" s="259">
        <v>59342.942000000003</v>
      </c>
      <c r="M49" s="260">
        <v>59081.395000000004</v>
      </c>
      <c r="N49" s="261">
        <v>878.4</v>
      </c>
      <c r="O49" s="261" t="s">
        <v>27</v>
      </c>
      <c r="P49" s="144">
        <v>90.33</v>
      </c>
      <c r="Q49" s="260">
        <f t="shared" si="11"/>
        <v>968.73</v>
      </c>
      <c r="R49" s="261">
        <v>663.04</v>
      </c>
      <c r="S49" s="261">
        <f t="shared" si="0"/>
        <v>478.976</v>
      </c>
      <c r="T49" s="261">
        <v>111.47</v>
      </c>
      <c r="U49" s="262">
        <f t="shared" si="1"/>
        <v>-367.50599999999997</v>
      </c>
      <c r="V49" s="262">
        <f t="shared" si="2"/>
        <v>-29116820749.32</v>
      </c>
      <c r="W49" s="263">
        <v>10015336</v>
      </c>
      <c r="X49" s="260"/>
      <c r="Y49" s="260"/>
      <c r="Z49" s="260"/>
      <c r="AA49" s="260"/>
      <c r="AB49" s="264"/>
      <c r="AC49" s="264"/>
      <c r="AD49" s="260">
        <f t="shared" si="3"/>
        <v>79228150.695000008</v>
      </c>
      <c r="AE49" s="260">
        <f t="shared" si="12"/>
        <v>57233919.778350003</v>
      </c>
      <c r="AF49" s="260">
        <f t="shared" si="4"/>
        <v>37948382707.290001</v>
      </c>
      <c r="AG49" s="260">
        <f t="shared" si="5"/>
        <v>8831561957.9716511</v>
      </c>
      <c r="AH49" s="260">
        <f t="shared" si="6"/>
        <v>29116820749.318352</v>
      </c>
      <c r="AI49" s="182"/>
      <c r="AJ49" s="265"/>
    </row>
    <row r="50" spans="2:36" outlineLevel="1" x14ac:dyDescent="0.35">
      <c r="B50" s="182">
        <v>58</v>
      </c>
      <c r="C50" s="255">
        <v>44958</v>
      </c>
      <c r="D50" s="183" t="s">
        <v>36</v>
      </c>
      <c r="E50" s="183" t="s">
        <v>574</v>
      </c>
      <c r="F50" s="183" t="s">
        <v>561</v>
      </c>
      <c r="G50" s="256" t="s">
        <v>562</v>
      </c>
      <c r="H50" s="257" t="s">
        <v>638</v>
      </c>
      <c r="I50" s="266" t="s">
        <v>639</v>
      </c>
      <c r="J50" s="258">
        <v>44968.430555555555</v>
      </c>
      <c r="K50" s="258">
        <v>44950</v>
      </c>
      <c r="L50" s="259">
        <v>38066.080000000002</v>
      </c>
      <c r="M50" s="260">
        <v>37953.350000000006</v>
      </c>
      <c r="N50" s="261">
        <v>926.9</v>
      </c>
      <c r="O50" s="261" t="s">
        <v>27</v>
      </c>
      <c r="P50" s="144">
        <v>90.33</v>
      </c>
      <c r="Q50" s="260">
        <f t="shared" si="11"/>
        <v>1017.23</v>
      </c>
      <c r="R50" s="261">
        <v>621.08000000000004</v>
      </c>
      <c r="S50" s="261">
        <f t="shared" si="0"/>
        <v>471.12700000000001</v>
      </c>
      <c r="T50" s="261">
        <v>111.47</v>
      </c>
      <c r="U50" s="262">
        <f t="shared" si="1"/>
        <v>-359.65700000000004</v>
      </c>
      <c r="V50" s="262">
        <f t="shared" si="2"/>
        <v>-18304902109.27</v>
      </c>
      <c r="W50" s="263">
        <v>10015336</v>
      </c>
      <c r="X50" s="260"/>
      <c r="Y50" s="260"/>
      <c r="Z50" s="260"/>
      <c r="AA50" s="260"/>
      <c r="AB50" s="264"/>
      <c r="AC50" s="264"/>
      <c r="AD50" s="260">
        <f t="shared" si="3"/>
        <v>50895442.350000009</v>
      </c>
      <c r="AE50" s="260">
        <f t="shared" si="12"/>
        <v>38607286.220500007</v>
      </c>
      <c r="AF50" s="260">
        <f t="shared" si="4"/>
        <v>23978217068.029999</v>
      </c>
      <c r="AG50" s="260">
        <f t="shared" si="5"/>
        <v>5673314958.7545013</v>
      </c>
      <c r="AH50" s="260">
        <f t="shared" si="6"/>
        <v>18304902109.275497</v>
      </c>
      <c r="AI50" s="182"/>
      <c r="AJ50" s="265"/>
    </row>
    <row r="51" spans="2:36" outlineLevel="1" x14ac:dyDescent="0.35">
      <c r="B51" s="182">
        <v>59</v>
      </c>
      <c r="C51" s="255">
        <v>44958</v>
      </c>
      <c r="D51" s="183" t="s">
        <v>36</v>
      </c>
      <c r="E51" s="183" t="s">
        <v>574</v>
      </c>
      <c r="F51" s="183" t="s">
        <v>561</v>
      </c>
      <c r="G51" s="256" t="s">
        <v>562</v>
      </c>
      <c r="H51" s="257" t="s">
        <v>640</v>
      </c>
      <c r="I51" s="266" t="s">
        <v>611</v>
      </c>
      <c r="J51" s="258">
        <v>44970.368750000001</v>
      </c>
      <c r="K51" s="258">
        <v>44950</v>
      </c>
      <c r="L51" s="259">
        <v>38236.866000000002</v>
      </c>
      <c r="M51" s="260">
        <v>38318.449999999997</v>
      </c>
      <c r="N51" s="261">
        <v>926.9</v>
      </c>
      <c r="O51" s="261" t="s">
        <v>27</v>
      </c>
      <c r="P51" s="144">
        <v>90.33</v>
      </c>
      <c r="Q51" s="260">
        <f t="shared" si="11"/>
        <v>1017.23</v>
      </c>
      <c r="R51" s="261">
        <v>621.08000000000004</v>
      </c>
      <c r="S51" s="261">
        <f t="shared" si="0"/>
        <v>471.12700000000001</v>
      </c>
      <c r="T51" s="261">
        <v>111.47</v>
      </c>
      <c r="U51" s="262">
        <f t="shared" si="1"/>
        <v>-359.65700000000004</v>
      </c>
      <c r="V51" s="262">
        <f t="shared" si="2"/>
        <v>-18480989852.779999</v>
      </c>
      <c r="W51" s="263">
        <v>10015336</v>
      </c>
      <c r="X51" s="260">
        <v>38965.279999999999</v>
      </c>
      <c r="Y51" s="260">
        <f>R51*X51</f>
        <v>24200556.102400001</v>
      </c>
      <c r="Z51" s="260">
        <v>213700.56</v>
      </c>
      <c r="AA51" s="260">
        <f>Z51*R51</f>
        <v>132725143.8048</v>
      </c>
      <c r="AB51" s="264"/>
      <c r="AC51" s="264"/>
      <c r="AD51" s="260">
        <f t="shared" si="3"/>
        <v>51385041.449999996</v>
      </c>
      <c r="AE51" s="260">
        <f>L51*Q51</f>
        <v>38895687.201180004</v>
      </c>
      <c r="AF51" s="260">
        <f t="shared" si="4"/>
        <v>24208880423.209999</v>
      </c>
      <c r="AG51" s="260">
        <f t="shared" si="5"/>
        <v>5727890570.4314995</v>
      </c>
      <c r="AH51" s="260">
        <f t="shared" si="6"/>
        <v>18480989852.7785</v>
      </c>
      <c r="AI51" s="182"/>
      <c r="AJ51" s="265"/>
    </row>
    <row r="52" spans="2:36" outlineLevel="1" x14ac:dyDescent="0.35">
      <c r="B52" s="182">
        <v>60</v>
      </c>
      <c r="C52" s="255">
        <v>44958</v>
      </c>
      <c r="D52" s="183" t="s">
        <v>36</v>
      </c>
      <c r="E52" s="183" t="s">
        <v>574</v>
      </c>
      <c r="F52" s="183" t="s">
        <v>561</v>
      </c>
      <c r="G52" s="256" t="s">
        <v>562</v>
      </c>
      <c r="H52" s="257" t="s">
        <v>641</v>
      </c>
      <c r="I52" s="266" t="s">
        <v>642</v>
      </c>
      <c r="J52" s="258">
        <v>44973.365277777775</v>
      </c>
      <c r="K52" s="258">
        <v>44957</v>
      </c>
      <c r="L52" s="259">
        <v>37499.813000000002</v>
      </c>
      <c r="M52" s="260">
        <v>37542.651999999995</v>
      </c>
      <c r="N52" s="261">
        <v>902.8</v>
      </c>
      <c r="O52" s="261" t="s">
        <v>27</v>
      </c>
      <c r="P52" s="144">
        <v>90.33</v>
      </c>
      <c r="Q52" s="260">
        <f t="shared" si="11"/>
        <v>993.13</v>
      </c>
      <c r="R52" s="261">
        <v>621.08000000000004</v>
      </c>
      <c r="S52" s="261">
        <f t="shared" si="0"/>
        <v>459.96499999999997</v>
      </c>
      <c r="T52" s="261">
        <v>111.47</v>
      </c>
      <c r="U52" s="262">
        <f t="shared" si="1"/>
        <v>-348.495</v>
      </c>
      <c r="V52" s="262">
        <f t="shared" si="2"/>
        <v>-17544874948.220001</v>
      </c>
      <c r="W52" s="263">
        <v>10015336</v>
      </c>
      <c r="X52" s="260">
        <v>404707.95</v>
      </c>
      <c r="Y52" s="260">
        <f>R52*X52</f>
        <v>251356013.58600003</v>
      </c>
      <c r="Z52" s="260">
        <v>210000.92</v>
      </c>
      <c r="AA52" s="260">
        <f>Z52*R52</f>
        <v>130427371.39360002</v>
      </c>
      <c r="AB52" s="264"/>
      <c r="AC52" s="264"/>
      <c r="AD52" s="260">
        <f t="shared" si="3"/>
        <v>50344696.331999995</v>
      </c>
      <c r="AE52" s="260">
        <f>L52*Q52</f>
        <v>37242189.28469</v>
      </c>
      <c r="AF52" s="260">
        <f t="shared" si="4"/>
        <v>23156798248.349998</v>
      </c>
      <c r="AG52" s="260">
        <f t="shared" si="5"/>
        <v>5611923300.1280394</v>
      </c>
      <c r="AH52" s="260">
        <f t="shared" si="6"/>
        <v>17544874948.221958</v>
      </c>
      <c r="AI52" s="182"/>
      <c r="AJ52" s="265"/>
    </row>
    <row r="53" spans="2:36" outlineLevel="1" x14ac:dyDescent="0.35">
      <c r="B53" s="182">
        <v>61</v>
      </c>
      <c r="C53" s="255">
        <v>44958</v>
      </c>
      <c r="D53" s="183" t="s">
        <v>36</v>
      </c>
      <c r="E53" s="183" t="s">
        <v>574</v>
      </c>
      <c r="F53" s="183" t="s">
        <v>561</v>
      </c>
      <c r="G53" s="256" t="s">
        <v>562</v>
      </c>
      <c r="H53" s="257" t="s">
        <v>563</v>
      </c>
      <c r="I53" s="266" t="s">
        <v>642</v>
      </c>
      <c r="J53" s="258">
        <v>44974.381944444445</v>
      </c>
      <c r="K53" s="258">
        <v>44958</v>
      </c>
      <c r="L53" s="259">
        <v>36971.105000000003</v>
      </c>
      <c r="M53" s="260">
        <v>36971.131000000001</v>
      </c>
      <c r="N53" s="261">
        <v>887.6</v>
      </c>
      <c r="O53" s="261" t="s">
        <v>27</v>
      </c>
      <c r="P53" s="144">
        <v>90.33</v>
      </c>
      <c r="Q53" s="260">
        <f t="shared" si="11"/>
        <v>977.93000000000006</v>
      </c>
      <c r="R53" s="261">
        <v>621.08000000000004</v>
      </c>
      <c r="S53" s="261">
        <f t="shared" si="0"/>
        <v>452.92500000000001</v>
      </c>
      <c r="T53" s="261">
        <v>111.47</v>
      </c>
      <c r="U53" s="262">
        <f t="shared" si="1"/>
        <v>-341.45500000000004</v>
      </c>
      <c r="V53" s="262">
        <f t="shared" si="2"/>
        <v>-16928753875.25</v>
      </c>
      <c r="W53" s="263">
        <v>10015336</v>
      </c>
      <c r="X53" s="260">
        <v>70522.5</v>
      </c>
      <c r="Y53" s="260">
        <f>R53*X53</f>
        <v>43800114.300000004</v>
      </c>
      <c r="Z53" s="260">
        <v>206763.73</v>
      </c>
      <c r="AA53" s="260">
        <f>Z53*R53</f>
        <v>128416817.42840001</v>
      </c>
      <c r="AB53" s="264"/>
      <c r="AC53" s="264"/>
      <c r="AD53" s="260">
        <f t="shared" si="3"/>
        <v>49578286.671000004</v>
      </c>
      <c r="AE53" s="260">
        <f>L53*Q53</f>
        <v>36155152.712650008</v>
      </c>
      <c r="AF53" s="260">
        <f t="shared" si="4"/>
        <v>22455245490.459999</v>
      </c>
      <c r="AG53" s="260">
        <f t="shared" si="5"/>
        <v>5526491615.2163706</v>
      </c>
      <c r="AH53" s="260">
        <f t="shared" si="6"/>
        <v>16928753875.243629</v>
      </c>
      <c r="AI53" s="182"/>
      <c r="AJ53" s="265"/>
    </row>
    <row r="54" spans="2:36" outlineLevel="1" x14ac:dyDescent="0.35">
      <c r="B54" s="182">
        <v>62</v>
      </c>
      <c r="C54" s="255">
        <v>44958</v>
      </c>
      <c r="D54" s="183" t="s">
        <v>36</v>
      </c>
      <c r="E54" s="183" t="s">
        <v>574</v>
      </c>
      <c r="F54" s="183" t="s">
        <v>561</v>
      </c>
      <c r="G54" s="256" t="s">
        <v>562</v>
      </c>
      <c r="H54" s="257" t="s">
        <v>382</v>
      </c>
      <c r="I54" s="266" t="s">
        <v>643</v>
      </c>
      <c r="J54" s="258">
        <v>44972.71597222222</v>
      </c>
      <c r="K54" s="258">
        <v>44956</v>
      </c>
      <c r="L54" s="259">
        <v>37079.764000000003</v>
      </c>
      <c r="M54" s="260">
        <v>37204.476999999999</v>
      </c>
      <c r="N54" s="261">
        <v>917.8</v>
      </c>
      <c r="O54" s="261" t="s">
        <v>27</v>
      </c>
      <c r="P54" s="144">
        <v>90.33</v>
      </c>
      <c r="Q54" s="260">
        <f t="shared" si="11"/>
        <v>1008.13</v>
      </c>
      <c r="R54" s="261">
        <v>621.08000000000004</v>
      </c>
      <c r="S54" s="261">
        <f t="shared" si="0"/>
        <v>466.91199999999998</v>
      </c>
      <c r="T54" s="261">
        <v>111.47</v>
      </c>
      <c r="U54" s="262">
        <f t="shared" si="1"/>
        <v>-355.44200000000001</v>
      </c>
      <c r="V54" s="262">
        <f t="shared" si="2"/>
        <v>-17733429210.25</v>
      </c>
      <c r="W54" s="263">
        <v>10015336</v>
      </c>
      <c r="X54" s="260">
        <v>280368.68</v>
      </c>
      <c r="Y54" s="260">
        <f>R54*X54</f>
        <v>174131379.7744</v>
      </c>
      <c r="Z54" s="260">
        <v>200633.01</v>
      </c>
      <c r="AA54" s="260">
        <f>Z54*R54</f>
        <v>124609149.85080001</v>
      </c>
      <c r="AB54" s="264"/>
      <c r="AC54" s="264"/>
      <c r="AD54" s="260">
        <f t="shared" si="3"/>
        <v>49891203.656999998</v>
      </c>
      <c r="AE54" s="260">
        <f>L54*Q54</f>
        <v>37381222.481320001</v>
      </c>
      <c r="AF54" s="260">
        <f t="shared" si="4"/>
        <v>23294801681.900002</v>
      </c>
      <c r="AG54" s="260">
        <f t="shared" si="5"/>
        <v>5561372471.6457901</v>
      </c>
      <c r="AH54" s="260">
        <f t="shared" si="6"/>
        <v>17733429210.254211</v>
      </c>
      <c r="AI54" s="182"/>
      <c r="AJ54" s="265"/>
    </row>
    <row r="55" spans="2:36" outlineLevel="1" x14ac:dyDescent="0.35">
      <c r="B55" s="182">
        <v>63</v>
      </c>
      <c r="C55" s="255">
        <v>44958</v>
      </c>
      <c r="D55" s="183" t="s">
        <v>156</v>
      </c>
      <c r="E55" s="183" t="s">
        <v>574</v>
      </c>
      <c r="F55" s="183" t="s">
        <v>561</v>
      </c>
      <c r="G55" s="256" t="s">
        <v>562</v>
      </c>
      <c r="H55" s="257" t="s">
        <v>644</v>
      </c>
      <c r="I55" s="266" t="s">
        <v>618</v>
      </c>
      <c r="J55" s="258">
        <v>44983.732638888891</v>
      </c>
      <c r="K55" s="258">
        <v>44966</v>
      </c>
      <c r="L55" s="259">
        <v>89913.369000000006</v>
      </c>
      <c r="M55" s="260">
        <v>89581.112999999998</v>
      </c>
      <c r="N55" s="261">
        <v>873.35</v>
      </c>
      <c r="O55" s="261" t="s">
        <v>27</v>
      </c>
      <c r="P55" s="144">
        <v>90.33</v>
      </c>
      <c r="Q55" s="260">
        <f t="shared" si="11"/>
        <v>963.68000000000006</v>
      </c>
      <c r="R55" s="261">
        <v>621.08000000000004</v>
      </c>
      <c r="S55" s="261">
        <f t="shared" si="0"/>
        <v>446.32499999999999</v>
      </c>
      <c r="T55" s="261">
        <v>111.47</v>
      </c>
      <c r="U55" s="262">
        <f t="shared" si="1"/>
        <v>-334.85500000000002</v>
      </c>
      <c r="V55" s="262">
        <f t="shared" si="2"/>
        <v>-40225552699.040001</v>
      </c>
      <c r="W55" s="263">
        <v>10014955</v>
      </c>
      <c r="X55" s="260"/>
      <c r="Y55" s="260"/>
      <c r="Z55" s="260"/>
      <c r="AA55" s="260"/>
      <c r="AB55" s="264"/>
      <c r="AC55" s="264"/>
      <c r="AD55" s="260">
        <f t="shared" si="3"/>
        <v>120128272.53299999</v>
      </c>
      <c r="AE55" s="260">
        <f>M55*Q55</f>
        <v>86327526.975840002</v>
      </c>
      <c r="AF55" s="260">
        <f t="shared" si="4"/>
        <v>53616251238.290001</v>
      </c>
      <c r="AG55" s="260">
        <f t="shared" si="5"/>
        <v>13390698539.25351</v>
      </c>
      <c r="AH55" s="260">
        <f t="shared" si="6"/>
        <v>40225552699.036491</v>
      </c>
      <c r="AI55" s="182"/>
      <c r="AJ55" s="265"/>
    </row>
    <row r="56" spans="2:36" outlineLevel="1" x14ac:dyDescent="0.35">
      <c r="B56" s="182">
        <v>64</v>
      </c>
      <c r="C56" s="255">
        <v>44958</v>
      </c>
      <c r="D56" s="183" t="s">
        <v>108</v>
      </c>
      <c r="E56" s="183" t="s">
        <v>574</v>
      </c>
      <c r="F56" s="183" t="s">
        <v>561</v>
      </c>
      <c r="G56" s="256" t="s">
        <v>562</v>
      </c>
      <c r="H56" s="257" t="s">
        <v>645</v>
      </c>
      <c r="I56" s="266" t="s">
        <v>613</v>
      </c>
      <c r="J56" s="258">
        <v>44984.493055555555</v>
      </c>
      <c r="K56" s="258">
        <v>44969</v>
      </c>
      <c r="L56" s="259">
        <v>59999.103999999999</v>
      </c>
      <c r="M56" s="260">
        <v>59883.877</v>
      </c>
      <c r="N56" s="261">
        <v>878.4</v>
      </c>
      <c r="O56" s="261" t="s">
        <v>27</v>
      </c>
      <c r="P56" s="144">
        <v>90.33</v>
      </c>
      <c r="Q56" s="260">
        <f t="shared" si="11"/>
        <v>968.73</v>
      </c>
      <c r="R56" s="261">
        <v>621.08000000000004</v>
      </c>
      <c r="S56" s="261">
        <f t="shared" si="0"/>
        <v>448.66399999999999</v>
      </c>
      <c r="T56" s="261">
        <v>111.47</v>
      </c>
      <c r="U56" s="262">
        <f t="shared" si="1"/>
        <v>-337.19399999999996</v>
      </c>
      <c r="V56" s="262">
        <f t="shared" si="2"/>
        <v>-27078121072.349998</v>
      </c>
      <c r="W56" s="263">
        <v>10012637</v>
      </c>
      <c r="X56" s="260">
        <v>124792</v>
      </c>
      <c r="Y56" s="260">
        <f t="shared" ref="Y56:Y62" si="13">R56*X56</f>
        <v>77505815.359999999</v>
      </c>
      <c r="Z56" s="260">
        <v>0</v>
      </c>
      <c r="AA56" s="260"/>
      <c r="AB56" s="264">
        <v>0</v>
      </c>
      <c r="AC56" s="264"/>
      <c r="AD56" s="260">
        <f t="shared" si="3"/>
        <v>80304279.056999996</v>
      </c>
      <c r="AE56" s="260">
        <f>M56*Q56</f>
        <v>58011308.166210003</v>
      </c>
      <c r="AF56" s="260">
        <f t="shared" si="4"/>
        <v>36029639058.830002</v>
      </c>
      <c r="AG56" s="260">
        <f t="shared" si="5"/>
        <v>8951517986.4837894</v>
      </c>
      <c r="AH56" s="260">
        <f t="shared" si="6"/>
        <v>27078121072.346214</v>
      </c>
      <c r="AI56" s="182"/>
      <c r="AJ56" s="265"/>
    </row>
    <row r="57" spans="2:36" outlineLevel="1" x14ac:dyDescent="0.35">
      <c r="B57" s="182">
        <v>65</v>
      </c>
      <c r="C57" s="255">
        <v>44958</v>
      </c>
      <c r="D57" s="183" t="s">
        <v>579</v>
      </c>
      <c r="E57" s="183" t="s">
        <v>574</v>
      </c>
      <c r="F57" s="183" t="s">
        <v>561</v>
      </c>
      <c r="G57" s="256" t="s">
        <v>562</v>
      </c>
      <c r="H57" s="257" t="s">
        <v>646</v>
      </c>
      <c r="I57" s="266" t="s">
        <v>631</v>
      </c>
      <c r="J57" s="258">
        <v>44974.34375</v>
      </c>
      <c r="K57" s="258">
        <v>44961</v>
      </c>
      <c r="L57" s="259">
        <v>33029.955999999998</v>
      </c>
      <c r="M57" s="260">
        <v>33079.285000000003</v>
      </c>
      <c r="N57" s="261">
        <v>854.3</v>
      </c>
      <c r="O57" s="261" t="s">
        <v>27</v>
      </c>
      <c r="P57" s="144">
        <v>90.33</v>
      </c>
      <c r="Q57" s="260">
        <f t="shared" si="11"/>
        <v>944.63</v>
      </c>
      <c r="R57" s="261">
        <v>621.08000000000004</v>
      </c>
      <c r="S57" s="261">
        <f t="shared" si="0"/>
        <v>437.50200000000001</v>
      </c>
      <c r="T57" s="261">
        <v>111.47</v>
      </c>
      <c r="U57" s="262">
        <f t="shared" si="1"/>
        <v>-326.03200000000004</v>
      </c>
      <c r="V57" s="262">
        <f t="shared" si="2"/>
        <v>-14462558204.59</v>
      </c>
      <c r="W57" s="263">
        <v>10010238</v>
      </c>
      <c r="X57" s="260">
        <v>312075</v>
      </c>
      <c r="Y57" s="260">
        <f t="shared" si="13"/>
        <v>193823541</v>
      </c>
      <c r="Z57" s="260">
        <v>170425.29</v>
      </c>
      <c r="AA57" s="260">
        <f>Z57*R57</f>
        <v>105847739.11320001</v>
      </c>
      <c r="AB57" s="264"/>
      <c r="AC57" s="264"/>
      <c r="AD57" s="260">
        <f t="shared" si="3"/>
        <v>44359321.185000002</v>
      </c>
      <c r="AE57" s="260">
        <f>L57*Q57</f>
        <v>31201087.336279999</v>
      </c>
      <c r="AF57" s="260">
        <f t="shared" si="4"/>
        <v>19407291737.080002</v>
      </c>
      <c r="AG57" s="260">
        <f t="shared" si="5"/>
        <v>4944733532.49195</v>
      </c>
      <c r="AH57" s="260">
        <f t="shared" si="6"/>
        <v>14462558204.588051</v>
      </c>
      <c r="AI57" s="182"/>
      <c r="AJ57" s="265"/>
    </row>
    <row r="58" spans="2:36" outlineLevel="1" x14ac:dyDescent="0.35">
      <c r="B58" s="182">
        <v>66</v>
      </c>
      <c r="C58" s="255">
        <v>44958</v>
      </c>
      <c r="D58" s="183" t="s">
        <v>579</v>
      </c>
      <c r="E58" s="183" t="s">
        <v>574</v>
      </c>
      <c r="F58" s="183" t="s">
        <v>561</v>
      </c>
      <c r="G58" s="256" t="s">
        <v>562</v>
      </c>
      <c r="H58" s="257" t="s">
        <v>647</v>
      </c>
      <c r="I58" s="266" t="s">
        <v>648</v>
      </c>
      <c r="J58" s="258">
        <v>44977.59375</v>
      </c>
      <c r="K58" s="258">
        <v>44954</v>
      </c>
      <c r="L58" s="259">
        <v>37513.976000000002</v>
      </c>
      <c r="M58" s="260">
        <v>37524.85</v>
      </c>
      <c r="N58" s="261">
        <v>917.8</v>
      </c>
      <c r="O58" s="261" t="s">
        <v>27</v>
      </c>
      <c r="P58" s="144">
        <v>90.33</v>
      </c>
      <c r="Q58" s="260">
        <f t="shared" si="11"/>
        <v>1008.13</v>
      </c>
      <c r="R58" s="261">
        <v>621.08000000000004</v>
      </c>
      <c r="S58" s="261">
        <f t="shared" si="0"/>
        <v>466.91199999999998</v>
      </c>
      <c r="T58" s="261">
        <v>111.47</v>
      </c>
      <c r="U58" s="262">
        <f t="shared" si="1"/>
        <v>-355.44200000000001</v>
      </c>
      <c r="V58" s="262">
        <f t="shared" si="2"/>
        <v>-17886134270.889999</v>
      </c>
      <c r="W58" s="263">
        <v>10010238</v>
      </c>
      <c r="X58" s="260">
        <v>253718.75</v>
      </c>
      <c r="Y58" s="260">
        <f t="shared" si="13"/>
        <v>157579641.25</v>
      </c>
      <c r="Z58" s="260">
        <v>166915.84</v>
      </c>
      <c r="AA58" s="260">
        <f>Z58*R58</f>
        <v>103668089.90720001</v>
      </c>
      <c r="AB58" s="264"/>
      <c r="AC58" s="264"/>
      <c r="AD58" s="260">
        <f t="shared" si="3"/>
        <v>50320823.850000001</v>
      </c>
      <c r="AE58" s="260">
        <f>L58*Q58</f>
        <v>37818964.624880001</v>
      </c>
      <c r="AF58" s="260">
        <f t="shared" si="4"/>
        <v>23495396505.450001</v>
      </c>
      <c r="AG58" s="260">
        <f t="shared" si="5"/>
        <v>5609262234.5594997</v>
      </c>
      <c r="AH58" s="260">
        <f t="shared" si="6"/>
        <v>17886134270.890503</v>
      </c>
      <c r="AI58" s="182"/>
      <c r="AJ58" s="265"/>
    </row>
    <row r="59" spans="2:36" outlineLevel="1" x14ac:dyDescent="0.35">
      <c r="B59" s="182">
        <v>67</v>
      </c>
      <c r="C59" s="255">
        <v>44958</v>
      </c>
      <c r="D59" s="183" t="s">
        <v>579</v>
      </c>
      <c r="E59" s="183" t="s">
        <v>574</v>
      </c>
      <c r="F59" s="183" t="s">
        <v>561</v>
      </c>
      <c r="G59" s="256" t="s">
        <v>562</v>
      </c>
      <c r="H59" s="257" t="s">
        <v>649</v>
      </c>
      <c r="I59" s="266" t="s">
        <v>618</v>
      </c>
      <c r="J59" s="258">
        <v>44983.364583333336</v>
      </c>
      <c r="K59" s="258">
        <v>44966</v>
      </c>
      <c r="L59" s="259">
        <v>34778.203000000001</v>
      </c>
      <c r="M59" s="260">
        <v>34639.616000000002</v>
      </c>
      <c r="N59" s="261">
        <v>873.35</v>
      </c>
      <c r="O59" s="261" t="s">
        <v>27</v>
      </c>
      <c r="P59" s="144">
        <v>80.66</v>
      </c>
      <c r="Q59" s="260">
        <f t="shared" si="11"/>
        <v>954.01</v>
      </c>
      <c r="R59" s="261">
        <v>621.08000000000004</v>
      </c>
      <c r="S59" s="261">
        <f t="shared" si="0"/>
        <v>441.84699999999998</v>
      </c>
      <c r="T59" s="261">
        <v>111.47</v>
      </c>
      <c r="U59" s="262">
        <f t="shared" si="1"/>
        <v>-330.37699999999995</v>
      </c>
      <c r="V59" s="262">
        <f t="shared" si="2"/>
        <v>-15346581568.83</v>
      </c>
      <c r="W59" s="263">
        <v>10010238</v>
      </c>
      <c r="X59" s="260">
        <v>136000</v>
      </c>
      <c r="Y59" s="260">
        <f t="shared" si="13"/>
        <v>84466880</v>
      </c>
      <c r="Z59" s="260"/>
      <c r="AA59" s="260"/>
      <c r="AB59" s="264"/>
      <c r="AC59" s="264"/>
      <c r="AD59" s="260">
        <f t="shared" si="3"/>
        <v>46451725.056000002</v>
      </c>
      <c r="AE59" s="260">
        <f t="shared" ref="AE59:AE66" si="14">M59*Q59</f>
        <v>33046540.06016</v>
      </c>
      <c r="AF59" s="260">
        <f t="shared" si="4"/>
        <v>20524555360.82</v>
      </c>
      <c r="AG59" s="260">
        <f t="shared" si="5"/>
        <v>5177973791.9923201</v>
      </c>
      <c r="AH59" s="260">
        <f t="shared" si="6"/>
        <v>15346581568.827679</v>
      </c>
      <c r="AI59" s="182"/>
      <c r="AJ59" s="265"/>
    </row>
    <row r="60" spans="2:36" outlineLevel="1" x14ac:dyDescent="0.35">
      <c r="B60" s="182">
        <v>68</v>
      </c>
      <c r="C60" s="255">
        <v>44958</v>
      </c>
      <c r="D60" s="183" t="s">
        <v>650</v>
      </c>
      <c r="E60" s="183" t="s">
        <v>574</v>
      </c>
      <c r="F60" s="183" t="s">
        <v>561</v>
      </c>
      <c r="G60" s="256" t="s">
        <v>562</v>
      </c>
      <c r="H60" s="257" t="s">
        <v>651</v>
      </c>
      <c r="I60" s="266" t="s">
        <v>631</v>
      </c>
      <c r="J60" s="258">
        <v>44974.645833333336</v>
      </c>
      <c r="K60" s="258">
        <v>44951</v>
      </c>
      <c r="L60" s="259">
        <v>28118.892</v>
      </c>
      <c r="M60" s="260">
        <v>28045.722000000002</v>
      </c>
      <c r="N60" s="261">
        <v>930.1</v>
      </c>
      <c r="O60" s="261" t="s">
        <v>27</v>
      </c>
      <c r="P60" s="144">
        <v>90.33</v>
      </c>
      <c r="Q60" s="260">
        <f t="shared" si="11"/>
        <v>1020.4300000000001</v>
      </c>
      <c r="R60" s="261">
        <v>650</v>
      </c>
      <c r="S60" s="261">
        <f t="shared" si="0"/>
        <v>494.61599999999999</v>
      </c>
      <c r="T60" s="261">
        <v>111.47</v>
      </c>
      <c r="U60" s="262">
        <f t="shared" si="1"/>
        <v>-383.14599999999996</v>
      </c>
      <c r="V60" s="262">
        <f t="shared" si="2"/>
        <v>-14409857916.09</v>
      </c>
      <c r="W60" s="263">
        <v>10012678</v>
      </c>
      <c r="X60" s="260">
        <v>333413.78000000003</v>
      </c>
      <c r="Y60" s="260">
        <f t="shared" si="13"/>
        <v>216718957.00000003</v>
      </c>
      <c r="Z60" s="260">
        <v>129459.88</v>
      </c>
      <c r="AA60" s="260">
        <f>Z60*R60</f>
        <v>84148922</v>
      </c>
      <c r="AB60" s="264">
        <v>0</v>
      </c>
      <c r="AC60" s="264"/>
      <c r="AD60" s="260">
        <f t="shared" si="3"/>
        <v>37609313.202</v>
      </c>
      <c r="AE60" s="260">
        <f t="shared" si="14"/>
        <v>28618696.100460004</v>
      </c>
      <c r="AF60" s="260">
        <f t="shared" si="4"/>
        <v>18602168058.720001</v>
      </c>
      <c r="AG60" s="260">
        <f t="shared" si="5"/>
        <v>4192310142.6269398</v>
      </c>
      <c r="AH60" s="260">
        <f t="shared" si="6"/>
        <v>14409857916.093061</v>
      </c>
      <c r="AI60" s="182"/>
      <c r="AJ60" s="265"/>
    </row>
    <row r="61" spans="2:36" outlineLevel="1" x14ac:dyDescent="0.35">
      <c r="B61" s="182">
        <v>69</v>
      </c>
      <c r="C61" s="255">
        <v>44958</v>
      </c>
      <c r="D61" s="183" t="s">
        <v>650</v>
      </c>
      <c r="E61" s="183" t="s">
        <v>574</v>
      </c>
      <c r="F61" s="183" t="s">
        <v>561</v>
      </c>
      <c r="G61" s="256" t="s">
        <v>562</v>
      </c>
      <c r="H61" s="257" t="s">
        <v>652</v>
      </c>
      <c r="I61" s="266" t="s">
        <v>653</v>
      </c>
      <c r="J61" s="258">
        <v>44976.739583333336</v>
      </c>
      <c r="K61" s="258">
        <v>44953</v>
      </c>
      <c r="L61" s="259">
        <v>32706.351999999999</v>
      </c>
      <c r="M61" s="260">
        <v>32646.298999999999</v>
      </c>
      <c r="N61" s="261">
        <v>922.5</v>
      </c>
      <c r="O61" s="261" t="s">
        <v>27</v>
      </c>
      <c r="P61" s="144">
        <v>90.33</v>
      </c>
      <c r="Q61" s="260">
        <f t="shared" si="11"/>
        <v>1012.83</v>
      </c>
      <c r="R61" s="261">
        <v>650</v>
      </c>
      <c r="S61" s="261">
        <f t="shared" si="0"/>
        <v>490.93200000000002</v>
      </c>
      <c r="T61" s="261">
        <v>111.47</v>
      </c>
      <c r="U61" s="262">
        <f t="shared" si="1"/>
        <v>-379.46199999999999</v>
      </c>
      <c r="V61" s="262">
        <f t="shared" si="2"/>
        <v>-16612348110.84</v>
      </c>
      <c r="W61" s="263">
        <v>10012678</v>
      </c>
      <c r="X61" s="260">
        <v>590296.94999999995</v>
      </c>
      <c r="Y61" s="260">
        <f t="shared" si="13"/>
        <v>383693017.49999994</v>
      </c>
      <c r="Z61" s="260">
        <v>0</v>
      </c>
      <c r="AA61" s="260"/>
      <c r="AB61" s="264">
        <v>0</v>
      </c>
      <c r="AC61" s="264"/>
      <c r="AD61" s="260">
        <f t="shared" si="3"/>
        <v>43778686.958999999</v>
      </c>
      <c r="AE61" s="260">
        <f t="shared" si="14"/>
        <v>33065151.016169999</v>
      </c>
      <c r="AF61" s="260">
        <f t="shared" si="4"/>
        <v>21492358346.16</v>
      </c>
      <c r="AG61" s="260">
        <f t="shared" si="5"/>
        <v>4880010235.3197298</v>
      </c>
      <c r="AH61" s="260">
        <f t="shared" si="6"/>
        <v>16612348110.840271</v>
      </c>
      <c r="AI61" s="182"/>
      <c r="AJ61" s="265"/>
    </row>
    <row r="62" spans="2:36" outlineLevel="1" x14ac:dyDescent="0.35">
      <c r="B62" s="182">
        <v>70</v>
      </c>
      <c r="C62" s="255">
        <v>44958</v>
      </c>
      <c r="D62" s="183" t="s">
        <v>650</v>
      </c>
      <c r="E62" s="183" t="s">
        <v>574</v>
      </c>
      <c r="F62" s="183" t="s">
        <v>561</v>
      </c>
      <c r="G62" s="256" t="s">
        <v>562</v>
      </c>
      <c r="H62" s="257" t="s">
        <v>654</v>
      </c>
      <c r="I62" s="266" t="s">
        <v>655</v>
      </c>
      <c r="J62" s="258">
        <v>44976.354166666664</v>
      </c>
      <c r="K62" s="258">
        <v>44954</v>
      </c>
      <c r="L62" s="259">
        <v>29939.588</v>
      </c>
      <c r="M62" s="260">
        <v>29827.322</v>
      </c>
      <c r="N62" s="261">
        <v>917.8</v>
      </c>
      <c r="O62" s="261" t="s">
        <v>27</v>
      </c>
      <c r="P62" s="144">
        <v>90.33</v>
      </c>
      <c r="Q62" s="260">
        <f t="shared" si="11"/>
        <v>1008.13</v>
      </c>
      <c r="R62" s="261">
        <v>650</v>
      </c>
      <c r="S62" s="261">
        <f t="shared" si="0"/>
        <v>488.654</v>
      </c>
      <c r="T62" s="261">
        <v>111.47</v>
      </c>
      <c r="U62" s="262">
        <f t="shared" si="1"/>
        <v>-377.18399999999997</v>
      </c>
      <c r="V62" s="262">
        <f t="shared" si="2"/>
        <v>-15086771141.09</v>
      </c>
      <c r="W62" s="263">
        <v>10012678</v>
      </c>
      <c r="X62" s="260">
        <v>199695.6</v>
      </c>
      <c r="Y62" s="260">
        <f t="shared" si="13"/>
        <v>129802140</v>
      </c>
      <c r="Z62" s="260">
        <v>0</v>
      </c>
      <c r="AA62" s="260"/>
      <c r="AB62" s="264">
        <v>0</v>
      </c>
      <c r="AC62" s="264"/>
      <c r="AD62" s="260">
        <f t="shared" si="3"/>
        <v>39998438.802000001</v>
      </c>
      <c r="AE62" s="260">
        <f t="shared" si="14"/>
        <v>30069818.127859998</v>
      </c>
      <c r="AF62" s="260">
        <f t="shared" si="4"/>
        <v>19545397114.349998</v>
      </c>
      <c r="AG62" s="260">
        <f t="shared" si="5"/>
        <v>4458625973.2589397</v>
      </c>
      <c r="AH62" s="260">
        <f t="shared" si="6"/>
        <v>15086771141.091059</v>
      </c>
      <c r="AI62" s="182"/>
      <c r="AJ62" s="265"/>
    </row>
    <row r="63" spans="2:36" outlineLevel="1" x14ac:dyDescent="0.35">
      <c r="B63" s="182">
        <v>71</v>
      </c>
      <c r="C63" s="255">
        <v>44958</v>
      </c>
      <c r="D63" s="183" t="s">
        <v>156</v>
      </c>
      <c r="E63" s="183" t="s">
        <v>574</v>
      </c>
      <c r="F63" s="183" t="s">
        <v>561</v>
      </c>
      <c r="G63" s="256" t="s">
        <v>562</v>
      </c>
      <c r="H63" s="257" t="s">
        <v>656</v>
      </c>
      <c r="I63" s="266" t="s">
        <v>578</v>
      </c>
      <c r="J63" s="258">
        <v>44960.375</v>
      </c>
      <c r="K63" s="258">
        <v>44946</v>
      </c>
      <c r="L63" s="259">
        <v>59899.928999999996</v>
      </c>
      <c r="M63" s="260">
        <v>59802.784</v>
      </c>
      <c r="N63" s="261">
        <v>907.5</v>
      </c>
      <c r="O63" s="261" t="s">
        <v>27</v>
      </c>
      <c r="P63" s="144">
        <v>80.66</v>
      </c>
      <c r="Q63" s="260">
        <f t="shared" si="11"/>
        <v>988.16</v>
      </c>
      <c r="R63" s="261">
        <v>434.08</v>
      </c>
      <c r="S63" s="261">
        <f t="shared" si="0"/>
        <v>319.86599999999999</v>
      </c>
      <c r="T63" s="261">
        <v>111.47</v>
      </c>
      <c r="U63" s="262">
        <f t="shared" si="1"/>
        <v>-208.39599999999999</v>
      </c>
      <c r="V63" s="262">
        <f t="shared" si="2"/>
        <v>-16712428366.76</v>
      </c>
      <c r="W63" s="263">
        <v>10014955</v>
      </c>
      <c r="X63" s="260"/>
      <c r="Y63" s="260"/>
      <c r="Z63" s="260"/>
      <c r="AA63" s="260"/>
      <c r="AB63" s="264">
        <v>299013.92</v>
      </c>
      <c r="AC63" s="264">
        <f>AB63*R63</f>
        <v>129795962.39359999</v>
      </c>
      <c r="AD63" s="260">
        <f t="shared" si="3"/>
        <v>80195533.343999997</v>
      </c>
      <c r="AE63" s="260">
        <f t="shared" si="14"/>
        <v>59094719.037439995</v>
      </c>
      <c r="AF63" s="260">
        <f t="shared" si="4"/>
        <v>25651824468.610001</v>
      </c>
      <c r="AG63" s="260">
        <f t="shared" si="5"/>
        <v>8939396101.8556805</v>
      </c>
      <c r="AH63" s="260">
        <f t="shared" si="6"/>
        <v>16712428366.75432</v>
      </c>
      <c r="AI63" s="182"/>
      <c r="AJ63" s="265"/>
    </row>
    <row r="64" spans="2:36" outlineLevel="1" x14ac:dyDescent="0.35">
      <c r="B64" s="182">
        <v>72</v>
      </c>
      <c r="C64" s="255">
        <v>44958</v>
      </c>
      <c r="D64" s="183" t="s">
        <v>657</v>
      </c>
      <c r="E64" s="183" t="s">
        <v>574</v>
      </c>
      <c r="F64" s="183" t="s">
        <v>561</v>
      </c>
      <c r="G64" s="256" t="s">
        <v>562</v>
      </c>
      <c r="H64" s="257" t="s">
        <v>658</v>
      </c>
      <c r="I64" s="266" t="s">
        <v>659</v>
      </c>
      <c r="J64" s="258">
        <v>44985.354166666664</v>
      </c>
      <c r="K64" s="258">
        <v>44969</v>
      </c>
      <c r="L64" s="259">
        <v>30003.397000000001</v>
      </c>
      <c r="M64" s="260">
        <v>29852.285</v>
      </c>
      <c r="N64" s="261">
        <v>878.4</v>
      </c>
      <c r="O64" s="261" t="s">
        <v>27</v>
      </c>
      <c r="P64" s="144">
        <v>90.33</v>
      </c>
      <c r="Q64" s="260">
        <f t="shared" si="11"/>
        <v>968.73</v>
      </c>
      <c r="R64" s="261">
        <v>650</v>
      </c>
      <c r="S64" s="261">
        <f t="shared" si="0"/>
        <v>469.55599999999998</v>
      </c>
      <c r="T64" s="261">
        <v>111.47</v>
      </c>
      <c r="U64" s="262">
        <f t="shared" si="1"/>
        <v>-358.08600000000001</v>
      </c>
      <c r="V64" s="262">
        <f t="shared" si="2"/>
        <v>-14334868022.85</v>
      </c>
      <c r="W64" s="263">
        <v>10012567</v>
      </c>
      <c r="X64" s="260">
        <v>206208.33</v>
      </c>
      <c r="Y64" s="260">
        <f>R64*X64</f>
        <v>134035414.49999999</v>
      </c>
      <c r="Z64" s="260"/>
      <c r="AA64" s="260"/>
      <c r="AB64" s="264"/>
      <c r="AC64" s="264"/>
      <c r="AD64" s="260">
        <f t="shared" si="3"/>
        <v>40031914.185000002</v>
      </c>
      <c r="AE64" s="260">
        <f t="shared" si="14"/>
        <v>28918804.048050001</v>
      </c>
      <c r="AF64" s="260">
        <f t="shared" si="4"/>
        <v>18797225497.049999</v>
      </c>
      <c r="AG64" s="260">
        <f t="shared" si="5"/>
        <v>4462357474.2019501</v>
      </c>
      <c r="AH64" s="260">
        <f t="shared" si="6"/>
        <v>14334868022.848049</v>
      </c>
      <c r="AI64" s="182"/>
      <c r="AJ64" s="265"/>
    </row>
    <row r="65" spans="2:36" outlineLevel="1" x14ac:dyDescent="0.35">
      <c r="B65" s="182">
        <v>8</v>
      </c>
      <c r="C65" s="255">
        <v>44958</v>
      </c>
      <c r="D65" s="183" t="s">
        <v>522</v>
      </c>
      <c r="E65" s="183" t="s">
        <v>599</v>
      </c>
      <c r="F65" s="183" t="s">
        <v>600</v>
      </c>
      <c r="G65" s="256" t="s">
        <v>601</v>
      </c>
      <c r="H65" s="257" t="s">
        <v>660</v>
      </c>
      <c r="I65" s="266" t="s">
        <v>631</v>
      </c>
      <c r="J65" s="258">
        <v>44973</v>
      </c>
      <c r="K65" s="258">
        <v>44957</v>
      </c>
      <c r="L65" s="259">
        <v>60006.01</v>
      </c>
      <c r="M65" s="260">
        <v>59671.716999999997</v>
      </c>
      <c r="N65" s="261">
        <v>902.8</v>
      </c>
      <c r="O65" s="261" t="s">
        <v>27</v>
      </c>
      <c r="P65" s="143">
        <v>35</v>
      </c>
      <c r="Q65" s="260">
        <f>MIN(N65,O65)+P65</f>
        <v>937.8</v>
      </c>
      <c r="R65" s="261">
        <v>433.27</v>
      </c>
      <c r="S65" s="261">
        <f t="shared" si="0"/>
        <v>302.99799999999999</v>
      </c>
      <c r="T65" s="261">
        <v>111.47</v>
      </c>
      <c r="U65" s="262">
        <f t="shared" si="1"/>
        <v>-191.52799999999999</v>
      </c>
      <c r="V65" s="262">
        <f t="shared" si="2"/>
        <v>-15326026986.809999</v>
      </c>
      <c r="W65" s="182">
        <v>10012637</v>
      </c>
      <c r="X65" s="260"/>
      <c r="Y65" s="260"/>
      <c r="Z65" s="260"/>
      <c r="AA65" s="260"/>
      <c r="AB65" s="264"/>
      <c r="AC65" s="264"/>
      <c r="AD65" s="260">
        <f t="shared" si="3"/>
        <v>80019772.496999994</v>
      </c>
      <c r="AE65" s="260">
        <f t="shared" si="14"/>
        <v>55960136.202599995</v>
      </c>
      <c r="AF65" s="260">
        <f t="shared" si="4"/>
        <v>24245831027.049999</v>
      </c>
      <c r="AG65" s="260">
        <f t="shared" si="5"/>
        <v>8919804040.2405891</v>
      </c>
      <c r="AH65" s="260">
        <f t="shared" si="6"/>
        <v>15326026986.80941</v>
      </c>
      <c r="AI65" s="182"/>
      <c r="AJ65" s="265"/>
    </row>
    <row r="66" spans="2:36" outlineLevel="1" x14ac:dyDescent="0.35">
      <c r="B66" s="182">
        <v>9</v>
      </c>
      <c r="C66" s="255">
        <v>44958</v>
      </c>
      <c r="D66" s="183" t="s">
        <v>522</v>
      </c>
      <c r="E66" s="183" t="s">
        <v>599</v>
      </c>
      <c r="F66" s="183" t="s">
        <v>600</v>
      </c>
      <c r="G66" s="256" t="s">
        <v>601</v>
      </c>
      <c r="H66" s="257" t="s">
        <v>368</v>
      </c>
      <c r="I66" s="266" t="s">
        <v>661</v>
      </c>
      <c r="J66" s="258">
        <v>44971.6875</v>
      </c>
      <c r="K66" s="258">
        <v>44948</v>
      </c>
      <c r="L66" s="259">
        <v>36849.847000000002</v>
      </c>
      <c r="M66" s="260">
        <v>36773.868999999999</v>
      </c>
      <c r="N66" s="261">
        <v>915.45</v>
      </c>
      <c r="O66" s="261">
        <v>915.45</v>
      </c>
      <c r="P66" s="143">
        <v>35</v>
      </c>
      <c r="Q66" s="260">
        <f>MIN(N66,O66)+P66</f>
        <v>950.45</v>
      </c>
      <c r="R66" s="261">
        <v>433.27</v>
      </c>
      <c r="S66" s="261">
        <f t="shared" si="0"/>
        <v>307.08499999999998</v>
      </c>
      <c r="T66" s="261">
        <v>111.47</v>
      </c>
      <c r="U66" s="262">
        <f t="shared" si="1"/>
        <v>-195.61499999999998</v>
      </c>
      <c r="V66" s="262">
        <f t="shared" si="2"/>
        <v>-9646510835.5300007</v>
      </c>
      <c r="W66" s="182">
        <v>10012637</v>
      </c>
      <c r="X66" s="260">
        <v>183492.9</v>
      </c>
      <c r="Y66" s="260"/>
      <c r="Z66" s="260">
        <v>195462.08</v>
      </c>
      <c r="AA66" s="260">
        <f>Z66*R66</f>
        <v>84687855.401599988</v>
      </c>
      <c r="AB66" s="264"/>
      <c r="AC66" s="264"/>
      <c r="AD66" s="260">
        <f t="shared" si="3"/>
        <v>49313758.328999996</v>
      </c>
      <c r="AE66" s="260">
        <f t="shared" si="14"/>
        <v>34951723.791050002</v>
      </c>
      <c r="AF66" s="260">
        <f t="shared" si="4"/>
        <v>15143515476.459999</v>
      </c>
      <c r="AG66" s="260">
        <f t="shared" si="5"/>
        <v>5497004640.93363</v>
      </c>
      <c r="AH66" s="260">
        <f t="shared" si="6"/>
        <v>9646510835.5263691</v>
      </c>
      <c r="AI66" s="182"/>
      <c r="AJ66" s="265"/>
    </row>
    <row r="67" spans="2:36" outlineLevel="1" x14ac:dyDescent="0.35">
      <c r="B67" s="182">
        <v>10</v>
      </c>
      <c r="C67" s="255">
        <v>44958</v>
      </c>
      <c r="D67" s="183" t="s">
        <v>662</v>
      </c>
      <c r="E67" s="183" t="s">
        <v>599</v>
      </c>
      <c r="F67" s="183" t="s">
        <v>600</v>
      </c>
      <c r="G67" s="256" t="s">
        <v>601</v>
      </c>
      <c r="H67" s="257" t="s">
        <v>663</v>
      </c>
      <c r="I67" s="266" t="s">
        <v>622</v>
      </c>
      <c r="J67" s="258">
        <v>44965</v>
      </c>
      <c r="K67" s="258">
        <v>44954</v>
      </c>
      <c r="L67" s="259">
        <v>59842.442999999999</v>
      </c>
      <c r="M67" s="260">
        <v>59877.483999999997</v>
      </c>
      <c r="N67" s="261">
        <v>917.8</v>
      </c>
      <c r="O67" s="261" t="s">
        <v>27</v>
      </c>
      <c r="P67" s="143">
        <v>35</v>
      </c>
      <c r="Q67" s="260">
        <f>MIN(N67,O67)+P67</f>
        <v>952.8</v>
      </c>
      <c r="R67" s="261">
        <v>433.27</v>
      </c>
      <c r="S67" s="261">
        <f t="shared" si="0"/>
        <v>307.84500000000003</v>
      </c>
      <c r="T67" s="261">
        <v>111.47</v>
      </c>
      <c r="U67" s="262">
        <f t="shared" si="1"/>
        <v>-196.37500000000003</v>
      </c>
      <c r="V67" s="262">
        <f t="shared" si="2"/>
        <v>-15768069274.389999</v>
      </c>
      <c r="W67" s="182">
        <v>10015662</v>
      </c>
      <c r="X67" s="260"/>
      <c r="Y67" s="260"/>
      <c r="Z67" s="260">
        <v>67098.38</v>
      </c>
      <c r="AA67" s="260">
        <f>Z67*R67</f>
        <v>29071715.102600001</v>
      </c>
      <c r="AB67" s="264"/>
      <c r="AC67" s="264"/>
      <c r="AD67" s="260">
        <f t="shared" si="3"/>
        <v>80295706.044</v>
      </c>
      <c r="AE67" s="260">
        <f>L67*Q67</f>
        <v>57017879.690399997</v>
      </c>
      <c r="AF67" s="260">
        <f t="shared" si="4"/>
        <v>24718631627.119999</v>
      </c>
      <c r="AG67" s="260">
        <f t="shared" si="5"/>
        <v>8950562352.7246799</v>
      </c>
      <c r="AH67" s="260">
        <f t="shared" si="6"/>
        <v>15768069274.395319</v>
      </c>
      <c r="AI67" s="182"/>
      <c r="AJ67" s="265"/>
    </row>
    <row r="68" spans="2:36" outlineLevel="1" x14ac:dyDescent="0.35">
      <c r="B68" s="182">
        <v>11</v>
      </c>
      <c r="C68" s="255">
        <v>44958</v>
      </c>
      <c r="D68" s="183" t="s">
        <v>662</v>
      </c>
      <c r="E68" s="183" t="s">
        <v>599</v>
      </c>
      <c r="F68" s="183" t="s">
        <v>600</v>
      </c>
      <c r="G68" s="256" t="s">
        <v>601</v>
      </c>
      <c r="H68" s="257" t="s">
        <v>664</v>
      </c>
      <c r="I68" s="266" t="s">
        <v>620</v>
      </c>
      <c r="J68" s="258">
        <v>44975.357638888891</v>
      </c>
      <c r="K68" s="258">
        <v>44955</v>
      </c>
      <c r="L68" s="259">
        <v>36849.641000000003</v>
      </c>
      <c r="M68" s="260">
        <v>36779.771000000001</v>
      </c>
      <c r="N68" s="261">
        <v>917.8</v>
      </c>
      <c r="O68" s="261" t="s">
        <v>27</v>
      </c>
      <c r="P68" s="143">
        <v>35</v>
      </c>
      <c r="Q68" s="260">
        <f>MIN(N68,O68)+P68</f>
        <v>952.8</v>
      </c>
      <c r="R68" s="261">
        <v>433.27</v>
      </c>
      <c r="S68" s="261">
        <f t="shared" si="0"/>
        <v>307.84500000000003</v>
      </c>
      <c r="T68" s="261">
        <v>111.47</v>
      </c>
      <c r="U68" s="262">
        <f t="shared" si="1"/>
        <v>-196.37500000000003</v>
      </c>
      <c r="V68" s="262">
        <f t="shared" si="2"/>
        <v>-9685543517.8999996</v>
      </c>
      <c r="W68" s="182">
        <v>10015662</v>
      </c>
      <c r="X68" s="260">
        <v>164819.25</v>
      </c>
      <c r="Y68" s="260"/>
      <c r="Z68" s="260">
        <v>164424.06</v>
      </c>
      <c r="AA68" s="260">
        <f>Z68*R68</f>
        <v>71240012.476199999</v>
      </c>
      <c r="AB68" s="264"/>
      <c r="AC68" s="264"/>
      <c r="AD68" s="260">
        <f t="shared" si="3"/>
        <v>49321672.910999998</v>
      </c>
      <c r="AE68" s="260">
        <f t="shared" ref="AE68:AE73" si="15">M68*Q68</f>
        <v>35043765.808799997</v>
      </c>
      <c r="AF68" s="260">
        <f t="shared" si="4"/>
        <v>15183430397.290001</v>
      </c>
      <c r="AG68" s="260">
        <f t="shared" si="5"/>
        <v>5497886879.3891697</v>
      </c>
      <c r="AH68" s="260">
        <f t="shared" si="6"/>
        <v>9685543517.9008312</v>
      </c>
      <c r="AI68" s="182"/>
      <c r="AJ68" s="265"/>
    </row>
    <row r="69" spans="2:36" outlineLevel="1" x14ac:dyDescent="0.35">
      <c r="B69" s="182">
        <v>107</v>
      </c>
      <c r="C69" s="255">
        <v>44986</v>
      </c>
      <c r="D69" s="183" t="s">
        <v>33</v>
      </c>
      <c r="E69" s="183" t="s">
        <v>23</v>
      </c>
      <c r="F69" s="183" t="s">
        <v>561</v>
      </c>
      <c r="G69" s="256" t="s">
        <v>562</v>
      </c>
      <c r="H69" s="257" t="s">
        <v>665</v>
      </c>
      <c r="I69" s="258" t="s">
        <v>666</v>
      </c>
      <c r="J69" s="258">
        <v>44989.604166666664</v>
      </c>
      <c r="K69" s="258">
        <v>44969</v>
      </c>
      <c r="L69" s="259">
        <v>29879.864000000001</v>
      </c>
      <c r="M69" s="260">
        <v>29763.105</v>
      </c>
      <c r="N69" s="261">
        <v>878.4</v>
      </c>
      <c r="O69" s="261"/>
      <c r="P69" s="144">
        <f>35+12.25</f>
        <v>47.25</v>
      </c>
      <c r="Q69" s="260">
        <f>MAX(N69,O69)+P69</f>
        <v>925.65</v>
      </c>
      <c r="R69" s="261">
        <v>621.08000000000004</v>
      </c>
      <c r="S69" s="261">
        <f t="shared" ref="S69:S132" si="16">ROUND((N69+P69)*R69/1341,3)</f>
        <v>428.71199999999999</v>
      </c>
      <c r="T69" s="261">
        <v>111.47</v>
      </c>
      <c r="U69" s="262">
        <f t="shared" ref="U69:U132" si="17">T69-S69</f>
        <v>-317.24199999999996</v>
      </c>
      <c r="V69" s="262">
        <f t="shared" ref="V69:V132" si="18">IFERROR(ROUND((T69-S69)*M69*1341,2),0)</f>
        <v>-12661865428.549999</v>
      </c>
      <c r="W69" s="263">
        <v>10000232</v>
      </c>
      <c r="X69" s="260">
        <v>44679.88</v>
      </c>
      <c r="Y69" s="260">
        <f>R69*X69</f>
        <v>27749779.8704</v>
      </c>
      <c r="Z69" s="260"/>
      <c r="AA69" s="260"/>
      <c r="AB69" s="264"/>
      <c r="AC69" s="264"/>
      <c r="AD69" s="260">
        <f t="shared" ref="AD69:AD132" si="19">M69*1341</f>
        <v>39912323.805</v>
      </c>
      <c r="AE69" s="260">
        <f t="shared" si="15"/>
        <v>27550218.14325</v>
      </c>
      <c r="AF69" s="260">
        <f t="shared" ref="AF69:AF132" si="20">IFERROR(ROUND((S69)*M69*1341,2),0)</f>
        <v>17110892163.09</v>
      </c>
      <c r="AG69" s="260">
        <f t="shared" ref="AG69:AG132" si="21">AD69*T69</f>
        <v>4449026734.5433502</v>
      </c>
      <c r="AH69" s="260">
        <f t="shared" ref="AH69:AH132" si="22">AF69-AG69</f>
        <v>12661865428.54665</v>
      </c>
      <c r="AI69" s="182"/>
      <c r="AJ69" s="265"/>
    </row>
    <row r="70" spans="2:36" outlineLevel="1" x14ac:dyDescent="0.35">
      <c r="B70" s="182">
        <v>16</v>
      </c>
      <c r="C70" s="255">
        <v>44986</v>
      </c>
      <c r="D70" s="183" t="s">
        <v>56</v>
      </c>
      <c r="E70" s="183" t="s">
        <v>43</v>
      </c>
      <c r="F70" s="183" t="s">
        <v>561</v>
      </c>
      <c r="G70" s="256" t="s">
        <v>562</v>
      </c>
      <c r="H70" s="257" t="s">
        <v>667</v>
      </c>
      <c r="I70" s="266" t="s">
        <v>668</v>
      </c>
      <c r="J70" s="258">
        <v>44988</v>
      </c>
      <c r="K70" s="258">
        <v>44961</v>
      </c>
      <c r="L70" s="259">
        <v>27479.271000000001</v>
      </c>
      <c r="M70" s="260">
        <v>27378.555999999997</v>
      </c>
      <c r="N70" s="261">
        <v>854.3</v>
      </c>
      <c r="O70" s="261">
        <v>873.35</v>
      </c>
      <c r="P70" s="143">
        <v>35</v>
      </c>
      <c r="Q70" s="260">
        <f>MIN(N70,O70)+P70</f>
        <v>889.3</v>
      </c>
      <c r="R70" s="261">
        <v>434.98</v>
      </c>
      <c r="S70" s="261">
        <f t="shared" si="16"/>
        <v>288.46199999999999</v>
      </c>
      <c r="T70" s="261">
        <v>111.47</v>
      </c>
      <c r="U70" s="262">
        <f t="shared" si="17"/>
        <v>-176.99199999999999</v>
      </c>
      <c r="V70" s="262">
        <f t="shared" si="18"/>
        <v>-6498198199.3400002</v>
      </c>
      <c r="W70" s="263">
        <v>10015312</v>
      </c>
      <c r="X70" s="260">
        <v>209079.8</v>
      </c>
      <c r="Y70" s="260">
        <f>R70*X70</f>
        <v>90945531.403999999</v>
      </c>
      <c r="Z70" s="260">
        <v>164105.13</v>
      </c>
      <c r="AA70" s="260">
        <f>Z70*R70</f>
        <v>71382449.447400004</v>
      </c>
      <c r="AB70" s="264"/>
      <c r="AC70" s="264"/>
      <c r="AD70" s="260">
        <f t="shared" si="19"/>
        <v>36714643.595999993</v>
      </c>
      <c r="AE70" s="260">
        <f t="shared" si="15"/>
        <v>24347749.850799996</v>
      </c>
      <c r="AF70" s="260">
        <f t="shared" si="20"/>
        <v>10590779520.99</v>
      </c>
      <c r="AG70" s="260">
        <f t="shared" si="21"/>
        <v>4092581321.6461191</v>
      </c>
      <c r="AH70" s="260">
        <f t="shared" si="22"/>
        <v>6498198199.3438807</v>
      </c>
      <c r="AI70" s="182"/>
      <c r="AJ70" s="265"/>
    </row>
    <row r="71" spans="2:36" outlineLevel="1" x14ac:dyDescent="0.35">
      <c r="B71" s="182">
        <v>17</v>
      </c>
      <c r="C71" s="255">
        <v>44986</v>
      </c>
      <c r="D71" s="183" t="s">
        <v>56</v>
      </c>
      <c r="E71" s="183" t="s">
        <v>43</v>
      </c>
      <c r="F71" s="183" t="s">
        <v>561</v>
      </c>
      <c r="G71" s="256" t="s">
        <v>562</v>
      </c>
      <c r="H71" s="257" t="s">
        <v>669</v>
      </c>
      <c r="I71" s="266" t="s">
        <v>670</v>
      </c>
      <c r="J71" s="258">
        <v>44994</v>
      </c>
      <c r="K71" s="258">
        <v>44973</v>
      </c>
      <c r="L71" s="259">
        <v>34848.684999999998</v>
      </c>
      <c r="M71" s="260">
        <v>34748.207999999999</v>
      </c>
      <c r="N71" s="261">
        <v>857.7</v>
      </c>
      <c r="O71" s="261" t="s">
        <v>27</v>
      </c>
      <c r="P71" s="143">
        <v>35</v>
      </c>
      <c r="Q71" s="260">
        <f>MIN(N71,O71)+P71</f>
        <v>892.7</v>
      </c>
      <c r="R71" s="261">
        <v>434.98</v>
      </c>
      <c r="S71" s="261">
        <f t="shared" si="16"/>
        <v>289.565</v>
      </c>
      <c r="T71" s="261">
        <v>111.47</v>
      </c>
      <c r="U71" s="262">
        <f t="shared" si="17"/>
        <v>-178.095</v>
      </c>
      <c r="V71" s="262">
        <f t="shared" si="18"/>
        <v>-8298754501.1400003</v>
      </c>
      <c r="W71" s="263">
        <v>10015312</v>
      </c>
      <c r="X71" s="260">
        <v>417658</v>
      </c>
      <c r="Y71" s="260">
        <f>R71*X71</f>
        <v>181672876.84</v>
      </c>
      <c r="Z71" s="260">
        <v>148972.35999999999</v>
      </c>
      <c r="AA71" s="260">
        <f>Z71*R71</f>
        <v>64799997.152799994</v>
      </c>
      <c r="AB71" s="264"/>
      <c r="AC71" s="264"/>
      <c r="AD71" s="260">
        <f t="shared" si="19"/>
        <v>46597346.927999996</v>
      </c>
      <c r="AE71" s="260">
        <f t="shared" si="15"/>
        <v>31019725.281600002</v>
      </c>
      <c r="AF71" s="260">
        <f t="shared" si="20"/>
        <v>13492960763.209999</v>
      </c>
      <c r="AG71" s="260">
        <f t="shared" si="21"/>
        <v>5194206262.0641594</v>
      </c>
      <c r="AH71" s="260">
        <f t="shared" si="22"/>
        <v>8298754501.1458397</v>
      </c>
      <c r="AI71" s="182"/>
      <c r="AJ71" s="265"/>
    </row>
    <row r="72" spans="2:36" outlineLevel="1" x14ac:dyDescent="0.35">
      <c r="B72" s="182">
        <v>18</v>
      </c>
      <c r="C72" s="255">
        <v>44986</v>
      </c>
      <c r="D72" s="183" t="s">
        <v>140</v>
      </c>
      <c r="E72" s="183" t="s">
        <v>43</v>
      </c>
      <c r="F72" s="183" t="s">
        <v>561</v>
      </c>
      <c r="G72" s="256" t="s">
        <v>562</v>
      </c>
      <c r="H72" s="257" t="s">
        <v>671</v>
      </c>
      <c r="I72" s="266" t="s">
        <v>672</v>
      </c>
      <c r="J72" s="258">
        <v>44991.548611111109</v>
      </c>
      <c r="K72" s="258">
        <v>44974</v>
      </c>
      <c r="L72" s="259">
        <v>34906.508999999998</v>
      </c>
      <c r="M72" s="260">
        <v>34782.993999999999</v>
      </c>
      <c r="N72" s="261">
        <v>846.45</v>
      </c>
      <c r="O72" s="261"/>
      <c r="P72" s="143">
        <v>35</v>
      </c>
      <c r="Q72" s="260">
        <f>MIN(N72,O72)+P72</f>
        <v>881.45</v>
      </c>
      <c r="R72" s="261">
        <v>417.42</v>
      </c>
      <c r="S72" s="261">
        <f t="shared" si="16"/>
        <v>274.37299999999999</v>
      </c>
      <c r="T72" s="261">
        <v>111.47</v>
      </c>
      <c r="U72" s="262">
        <f t="shared" si="17"/>
        <v>-162.90299999999999</v>
      </c>
      <c r="V72" s="262">
        <f t="shared" si="18"/>
        <v>-7598446709.9899998</v>
      </c>
      <c r="W72" s="263">
        <v>10015311</v>
      </c>
      <c r="X72" s="260"/>
      <c r="Y72" s="260"/>
      <c r="Z72" s="260"/>
      <c r="AA72" s="260"/>
      <c r="AB72" s="264"/>
      <c r="AC72" s="264"/>
      <c r="AD72" s="260">
        <f t="shared" si="19"/>
        <v>46643994.953999996</v>
      </c>
      <c r="AE72" s="260">
        <f t="shared" si="15"/>
        <v>30659470.061300002</v>
      </c>
      <c r="AF72" s="260">
        <f t="shared" si="20"/>
        <v>12797852827.51</v>
      </c>
      <c r="AG72" s="260">
        <f t="shared" si="21"/>
        <v>5199406117.5223799</v>
      </c>
      <c r="AH72" s="260">
        <f t="shared" si="22"/>
        <v>7598446709.9876204</v>
      </c>
      <c r="AI72" s="182"/>
      <c r="AJ72" s="265"/>
    </row>
    <row r="73" spans="2:36" outlineLevel="1" x14ac:dyDescent="0.35">
      <c r="B73" s="182">
        <v>73</v>
      </c>
      <c r="C73" s="255">
        <v>44986</v>
      </c>
      <c r="D73" s="183" t="s">
        <v>33</v>
      </c>
      <c r="E73" s="183" t="s">
        <v>574</v>
      </c>
      <c r="F73" s="183" t="s">
        <v>561</v>
      </c>
      <c r="G73" s="256" t="s">
        <v>562</v>
      </c>
      <c r="H73" s="257" t="s">
        <v>665</v>
      </c>
      <c r="I73" s="266" t="s">
        <v>653</v>
      </c>
      <c r="J73" s="258">
        <v>44989.604166666664</v>
      </c>
      <c r="K73" s="258">
        <v>44969</v>
      </c>
      <c r="L73" s="259">
        <v>30000</v>
      </c>
      <c r="M73" s="260">
        <v>29882.771276835236</v>
      </c>
      <c r="N73" s="261">
        <v>878.4</v>
      </c>
      <c r="O73" s="261" t="s">
        <v>27</v>
      </c>
      <c r="P73" s="144">
        <v>80.66</v>
      </c>
      <c r="Q73" s="260">
        <f t="shared" ref="Q73:Q84" si="23">MAX(N73,O73)+P73</f>
        <v>959.06</v>
      </c>
      <c r="R73" s="261">
        <v>621.08000000000004</v>
      </c>
      <c r="S73" s="261">
        <f t="shared" si="16"/>
        <v>444.18599999999998</v>
      </c>
      <c r="T73" s="261">
        <v>111.47</v>
      </c>
      <c r="U73" s="262">
        <f t="shared" si="17"/>
        <v>-332.71600000000001</v>
      </c>
      <c r="V73" s="262">
        <f t="shared" si="18"/>
        <v>-13332860487.84</v>
      </c>
      <c r="W73" s="263">
        <v>10000232</v>
      </c>
      <c r="X73" s="260"/>
      <c r="Y73" s="260"/>
      <c r="Z73" s="260"/>
      <c r="AA73" s="260"/>
      <c r="AB73" s="264">
        <v>149413.85638417618</v>
      </c>
      <c r="AC73" s="264">
        <f>AB73*R73</f>
        <v>92797957.92308414</v>
      </c>
      <c r="AD73" s="260">
        <f t="shared" si="19"/>
        <v>40072796.282236055</v>
      </c>
      <c r="AE73" s="260">
        <f t="shared" si="15"/>
        <v>28659370.620761599</v>
      </c>
      <c r="AF73" s="260">
        <f t="shared" si="20"/>
        <v>17799775089.419998</v>
      </c>
      <c r="AG73" s="260">
        <f t="shared" si="21"/>
        <v>4466914601.5808525</v>
      </c>
      <c r="AH73" s="260">
        <f t="shared" si="22"/>
        <v>13332860487.839146</v>
      </c>
      <c r="AI73" s="182"/>
      <c r="AJ73" s="265"/>
    </row>
    <row r="74" spans="2:36" outlineLevel="1" x14ac:dyDescent="0.35">
      <c r="B74" s="182">
        <v>74</v>
      </c>
      <c r="C74" s="255">
        <v>44986</v>
      </c>
      <c r="D74" s="183" t="s">
        <v>657</v>
      </c>
      <c r="E74" s="183" t="s">
        <v>574</v>
      </c>
      <c r="F74" s="183" t="s">
        <v>561</v>
      </c>
      <c r="G74" s="256" t="s">
        <v>562</v>
      </c>
      <c r="H74" s="257" t="s">
        <v>673</v>
      </c>
      <c r="I74" s="266" t="s">
        <v>674</v>
      </c>
      <c r="J74" s="258">
        <v>45015.706250000003</v>
      </c>
      <c r="K74" s="258">
        <v>44992</v>
      </c>
      <c r="L74" s="259">
        <v>30639.599999999999</v>
      </c>
      <c r="M74" s="260">
        <v>30784.281999999999</v>
      </c>
      <c r="N74" s="261">
        <v>838.45</v>
      </c>
      <c r="O74" s="261" t="s">
        <v>27</v>
      </c>
      <c r="P74" s="144">
        <v>90.33</v>
      </c>
      <c r="Q74" s="260">
        <f t="shared" si="23"/>
        <v>928.78000000000009</v>
      </c>
      <c r="R74" s="261">
        <v>650</v>
      </c>
      <c r="S74" s="261">
        <f t="shared" si="16"/>
        <v>450.19200000000001</v>
      </c>
      <c r="T74" s="261">
        <v>111.47</v>
      </c>
      <c r="U74" s="262">
        <f t="shared" si="17"/>
        <v>-338.72199999999998</v>
      </c>
      <c r="V74" s="262">
        <f t="shared" si="18"/>
        <v>-13983027494.16</v>
      </c>
      <c r="W74" s="263">
        <v>10012567</v>
      </c>
      <c r="X74" s="260"/>
      <c r="Y74" s="260"/>
      <c r="Z74" s="260">
        <v>246190.25</v>
      </c>
      <c r="AA74" s="260">
        <f>Z74*R74</f>
        <v>160023662.5</v>
      </c>
      <c r="AB74" s="264"/>
      <c r="AC74" s="264"/>
      <c r="AD74" s="260">
        <f t="shared" si="19"/>
        <v>41281722.162</v>
      </c>
      <c r="AE74" s="260">
        <f>L74*Q74</f>
        <v>28457447.688000001</v>
      </c>
      <c r="AF74" s="260">
        <f t="shared" si="20"/>
        <v>18584701063.560001</v>
      </c>
      <c r="AG74" s="260">
        <f t="shared" si="21"/>
        <v>4601673569.39814</v>
      </c>
      <c r="AH74" s="260">
        <f t="shared" si="22"/>
        <v>13983027494.161861</v>
      </c>
      <c r="AI74" s="182"/>
      <c r="AJ74" s="265"/>
    </row>
    <row r="75" spans="2:36" outlineLevel="1" x14ac:dyDescent="0.35">
      <c r="B75" s="182">
        <v>75</v>
      </c>
      <c r="C75" s="255">
        <v>44986</v>
      </c>
      <c r="D75" s="183" t="s">
        <v>657</v>
      </c>
      <c r="E75" s="183" t="s">
        <v>574</v>
      </c>
      <c r="F75" s="183" t="s">
        <v>561</v>
      </c>
      <c r="G75" s="256" t="s">
        <v>562</v>
      </c>
      <c r="H75" s="257" t="s">
        <v>675</v>
      </c>
      <c r="I75" s="266" t="s">
        <v>676</v>
      </c>
      <c r="J75" s="258">
        <v>45008.447916666664</v>
      </c>
      <c r="K75" s="258">
        <v>44989</v>
      </c>
      <c r="L75" s="259">
        <v>25009.373</v>
      </c>
      <c r="M75" s="260">
        <v>24966.171999999999</v>
      </c>
      <c r="N75" s="261">
        <v>837.45</v>
      </c>
      <c r="O75" s="261">
        <v>837.45</v>
      </c>
      <c r="P75" s="144">
        <v>90.33</v>
      </c>
      <c r="Q75" s="260">
        <f t="shared" si="23"/>
        <v>927.78000000000009</v>
      </c>
      <c r="R75" s="261">
        <v>650</v>
      </c>
      <c r="S75" s="261">
        <f t="shared" si="16"/>
        <v>449.70699999999999</v>
      </c>
      <c r="T75" s="261">
        <v>111.47</v>
      </c>
      <c r="U75" s="262">
        <f t="shared" si="17"/>
        <v>-338.23699999999997</v>
      </c>
      <c r="V75" s="262">
        <f t="shared" si="18"/>
        <v>-11324051862.26</v>
      </c>
      <c r="W75" s="263">
        <v>10012567</v>
      </c>
      <c r="X75" s="260"/>
      <c r="Y75" s="260"/>
      <c r="Z75" s="260">
        <v>156299.26</v>
      </c>
      <c r="AA75" s="260">
        <f>Z75*R75</f>
        <v>101594519</v>
      </c>
      <c r="AB75" s="264"/>
      <c r="AC75" s="264"/>
      <c r="AD75" s="260">
        <f t="shared" si="19"/>
        <v>33479636.651999999</v>
      </c>
      <c r="AE75" s="260">
        <f>M75*Q75</f>
        <v>23163115.05816</v>
      </c>
      <c r="AF75" s="260">
        <f t="shared" si="20"/>
        <v>15056026959.860001</v>
      </c>
      <c r="AG75" s="260">
        <f t="shared" si="21"/>
        <v>3731975097.5984397</v>
      </c>
      <c r="AH75" s="260">
        <f t="shared" si="22"/>
        <v>11324051862.26156</v>
      </c>
      <c r="AI75" s="182"/>
      <c r="AJ75" s="265"/>
    </row>
    <row r="76" spans="2:36" outlineLevel="1" x14ac:dyDescent="0.35">
      <c r="B76" s="182">
        <v>76</v>
      </c>
      <c r="C76" s="255">
        <v>44986</v>
      </c>
      <c r="D76" s="183" t="s">
        <v>117</v>
      </c>
      <c r="E76" s="183" t="s">
        <v>574</v>
      </c>
      <c r="F76" s="183" t="s">
        <v>561</v>
      </c>
      <c r="G76" s="256" t="s">
        <v>562</v>
      </c>
      <c r="H76" s="257" t="s">
        <v>677</v>
      </c>
      <c r="I76" s="266" t="s">
        <v>678</v>
      </c>
      <c r="J76" s="258">
        <v>44999.59375</v>
      </c>
      <c r="K76" s="258">
        <v>44970</v>
      </c>
      <c r="L76" s="259">
        <v>90275.422999999995</v>
      </c>
      <c r="M76" s="260">
        <v>89842.192999999985</v>
      </c>
      <c r="N76" s="261">
        <v>878.4</v>
      </c>
      <c r="O76" s="261" t="s">
        <v>27</v>
      </c>
      <c r="P76" s="144">
        <v>90.33</v>
      </c>
      <c r="Q76" s="260">
        <f t="shared" si="23"/>
        <v>968.73</v>
      </c>
      <c r="R76" s="261">
        <v>773.92</v>
      </c>
      <c r="S76" s="261">
        <f t="shared" si="16"/>
        <v>559.07500000000005</v>
      </c>
      <c r="T76" s="261">
        <v>111.47</v>
      </c>
      <c r="U76" s="262">
        <f t="shared" si="17"/>
        <v>-447.60500000000002</v>
      </c>
      <c r="V76" s="262">
        <f t="shared" si="18"/>
        <v>-53926725643.800003</v>
      </c>
      <c r="W76" s="263">
        <v>10000689</v>
      </c>
      <c r="X76" s="260"/>
      <c r="Y76" s="260"/>
      <c r="Z76" s="260"/>
      <c r="AA76" s="260"/>
      <c r="AB76" s="264"/>
      <c r="AC76" s="264"/>
      <c r="AD76" s="260">
        <f t="shared" si="19"/>
        <v>120478380.81299998</v>
      </c>
      <c r="AE76" s="260">
        <f>M76*Q76</f>
        <v>87032827.624889985</v>
      </c>
      <c r="AF76" s="260">
        <f t="shared" si="20"/>
        <v>67356450753.029999</v>
      </c>
      <c r="AG76" s="260">
        <f t="shared" si="21"/>
        <v>13429725109.225107</v>
      </c>
      <c r="AH76" s="260">
        <f t="shared" si="22"/>
        <v>53926725643.804893</v>
      </c>
      <c r="AI76" s="182"/>
      <c r="AJ76" s="265"/>
    </row>
    <row r="77" spans="2:36" outlineLevel="1" x14ac:dyDescent="0.35">
      <c r="B77" s="182">
        <v>77</v>
      </c>
      <c r="C77" s="255">
        <v>44986</v>
      </c>
      <c r="D77" s="183" t="s">
        <v>117</v>
      </c>
      <c r="E77" s="183" t="s">
        <v>574</v>
      </c>
      <c r="F77" s="183" t="s">
        <v>561</v>
      </c>
      <c r="G77" s="256" t="s">
        <v>562</v>
      </c>
      <c r="H77" s="257" t="s">
        <v>345</v>
      </c>
      <c r="I77" s="266" t="s">
        <v>679</v>
      </c>
      <c r="J77" s="258">
        <v>45003.541666666664</v>
      </c>
      <c r="K77" s="258">
        <v>44991</v>
      </c>
      <c r="L77" s="259">
        <v>36062.445</v>
      </c>
      <c r="M77" s="260">
        <v>36015.163999999997</v>
      </c>
      <c r="N77" s="261">
        <v>837.45</v>
      </c>
      <c r="O77" s="261" t="s">
        <v>27</v>
      </c>
      <c r="P77" s="144">
        <v>90.33</v>
      </c>
      <c r="Q77" s="260">
        <f t="shared" si="23"/>
        <v>927.78000000000009</v>
      </c>
      <c r="R77" s="261">
        <v>773.92</v>
      </c>
      <c r="S77" s="261">
        <f t="shared" si="16"/>
        <v>535.44200000000001</v>
      </c>
      <c r="T77" s="261">
        <v>111.47</v>
      </c>
      <c r="U77" s="262">
        <f t="shared" si="17"/>
        <v>-423.97199999999998</v>
      </c>
      <c r="V77" s="262">
        <f t="shared" si="18"/>
        <v>-20476293710.400002</v>
      </c>
      <c r="W77" s="263">
        <v>10000689</v>
      </c>
      <c r="X77" s="260">
        <v>136699.20000000001</v>
      </c>
      <c r="Y77" s="260">
        <f>R77*X77</f>
        <v>105794244.86400001</v>
      </c>
      <c r="Z77" s="260">
        <v>188525.37</v>
      </c>
      <c r="AA77" s="260">
        <f>Z77*R77</f>
        <v>145903554.3504</v>
      </c>
      <c r="AB77" s="264"/>
      <c r="AC77" s="264"/>
      <c r="AD77" s="260">
        <f t="shared" si="19"/>
        <v>48296334.923999995</v>
      </c>
      <c r="AE77" s="260">
        <f>M77*Q77</f>
        <v>33414148.855920002</v>
      </c>
      <c r="AF77" s="260">
        <f t="shared" si="20"/>
        <v>25859886164.380001</v>
      </c>
      <c r="AG77" s="260">
        <f t="shared" si="21"/>
        <v>5383592453.9782791</v>
      </c>
      <c r="AH77" s="260">
        <f t="shared" si="22"/>
        <v>20476293710.401722</v>
      </c>
      <c r="AI77" s="182"/>
      <c r="AJ77" s="265"/>
    </row>
    <row r="78" spans="2:36" outlineLevel="1" x14ac:dyDescent="0.35">
      <c r="B78" s="182">
        <v>78</v>
      </c>
      <c r="C78" s="255">
        <v>44986</v>
      </c>
      <c r="D78" s="183" t="s">
        <v>650</v>
      </c>
      <c r="E78" s="183" t="s">
        <v>574</v>
      </c>
      <c r="F78" s="183" t="s">
        <v>561</v>
      </c>
      <c r="G78" s="256" t="s">
        <v>562</v>
      </c>
      <c r="H78" s="257" t="s">
        <v>229</v>
      </c>
      <c r="I78" s="266" t="s">
        <v>680</v>
      </c>
      <c r="J78" s="258">
        <v>44998.398611111108</v>
      </c>
      <c r="K78" s="258">
        <v>44982</v>
      </c>
      <c r="L78" s="259">
        <v>59886.031000000003</v>
      </c>
      <c r="M78" s="260">
        <v>59584.324000000008</v>
      </c>
      <c r="N78" s="261">
        <v>820.25</v>
      </c>
      <c r="O78" s="261" t="s">
        <v>27</v>
      </c>
      <c r="P78" s="144">
        <v>90.33</v>
      </c>
      <c r="Q78" s="260">
        <f t="shared" si="23"/>
        <v>910.58</v>
      </c>
      <c r="R78" s="261">
        <v>773.92</v>
      </c>
      <c r="S78" s="261">
        <f t="shared" si="16"/>
        <v>525.51499999999999</v>
      </c>
      <c r="T78" s="261">
        <v>111.47</v>
      </c>
      <c r="U78" s="262">
        <f t="shared" si="17"/>
        <v>-414.04499999999996</v>
      </c>
      <c r="V78" s="262">
        <f t="shared" si="18"/>
        <v>-33083263108.41</v>
      </c>
      <c r="W78" s="263">
        <v>10012678</v>
      </c>
      <c r="X78" s="260">
        <v>0</v>
      </c>
      <c r="Y78" s="260"/>
      <c r="Z78" s="260">
        <v>0</v>
      </c>
      <c r="AA78" s="260"/>
      <c r="AB78" s="264">
        <v>297921.62000000005</v>
      </c>
      <c r="AC78" s="264">
        <f>AB78*R78</f>
        <v>230567500.15040004</v>
      </c>
      <c r="AD78" s="260">
        <f t="shared" si="19"/>
        <v>79902578.484000012</v>
      </c>
      <c r="AE78" s="260">
        <f>M78*Q78</f>
        <v>54256293.747920007</v>
      </c>
      <c r="AF78" s="260">
        <f t="shared" si="20"/>
        <v>41990003532.019997</v>
      </c>
      <c r="AG78" s="260">
        <f t="shared" si="21"/>
        <v>8906740423.6114807</v>
      </c>
      <c r="AH78" s="260">
        <f t="shared" si="22"/>
        <v>33083263108.408516</v>
      </c>
      <c r="AI78" s="182"/>
      <c r="AJ78" s="265"/>
    </row>
    <row r="79" spans="2:36" outlineLevel="1" x14ac:dyDescent="0.35">
      <c r="B79" s="182">
        <v>79</v>
      </c>
      <c r="C79" s="255">
        <v>44986</v>
      </c>
      <c r="D79" s="183" t="s">
        <v>650</v>
      </c>
      <c r="E79" s="183" t="s">
        <v>574</v>
      </c>
      <c r="F79" s="183" t="s">
        <v>561</v>
      </c>
      <c r="G79" s="256" t="s">
        <v>562</v>
      </c>
      <c r="H79" s="257" t="s">
        <v>681</v>
      </c>
      <c r="I79" s="266" t="s">
        <v>682</v>
      </c>
      <c r="J79" s="258">
        <v>44998.613194444442</v>
      </c>
      <c r="K79" s="258">
        <v>44977</v>
      </c>
      <c r="L79" s="259">
        <v>36848.531999999999</v>
      </c>
      <c r="M79" s="260">
        <v>36933.771999999997</v>
      </c>
      <c r="N79" s="261">
        <v>840.35</v>
      </c>
      <c r="O79" s="261" t="s">
        <v>27</v>
      </c>
      <c r="P79" s="144">
        <v>90.33</v>
      </c>
      <c r="Q79" s="260">
        <f t="shared" si="23"/>
        <v>930.68000000000006</v>
      </c>
      <c r="R79" s="261">
        <v>773.92</v>
      </c>
      <c r="S79" s="261">
        <f t="shared" si="16"/>
        <v>537.11500000000001</v>
      </c>
      <c r="T79" s="261">
        <v>111.47</v>
      </c>
      <c r="U79" s="262">
        <f t="shared" si="17"/>
        <v>-425.64499999999998</v>
      </c>
      <c r="V79" s="262">
        <f t="shared" si="18"/>
        <v>-21081425688.52</v>
      </c>
      <c r="W79" s="263">
        <v>10012678</v>
      </c>
      <c r="X79" s="260">
        <v>0</v>
      </c>
      <c r="Y79" s="260"/>
      <c r="Z79" s="260">
        <v>195604.67</v>
      </c>
      <c r="AA79" s="260">
        <f>Z79*R79</f>
        <v>151382366.20640001</v>
      </c>
      <c r="AB79" s="264">
        <v>184242.66</v>
      </c>
      <c r="AC79" s="264">
        <f>AB79*R79</f>
        <v>142589079.42719999</v>
      </c>
      <c r="AD79" s="260">
        <f t="shared" si="19"/>
        <v>49528188.251999997</v>
      </c>
      <c r="AE79" s="260">
        <f>L79*Q79</f>
        <v>34294191.761760004</v>
      </c>
      <c r="AF79" s="260">
        <f t="shared" si="20"/>
        <v>26602332832.970001</v>
      </c>
      <c r="AG79" s="260">
        <f t="shared" si="21"/>
        <v>5520907144.4504395</v>
      </c>
      <c r="AH79" s="260">
        <f t="shared" si="22"/>
        <v>21081425688.519562</v>
      </c>
      <c r="AI79" s="182"/>
      <c r="AJ79" s="265"/>
    </row>
    <row r="80" spans="2:36" outlineLevel="1" x14ac:dyDescent="0.35">
      <c r="B80" s="182">
        <v>80</v>
      </c>
      <c r="C80" s="255">
        <v>44986</v>
      </c>
      <c r="D80" s="183" t="s">
        <v>36</v>
      </c>
      <c r="E80" s="183" t="s">
        <v>574</v>
      </c>
      <c r="F80" s="183" t="s">
        <v>561</v>
      </c>
      <c r="G80" s="256" t="s">
        <v>562</v>
      </c>
      <c r="H80" s="257" t="s">
        <v>683</v>
      </c>
      <c r="I80" s="266" t="s">
        <v>668</v>
      </c>
      <c r="J80" s="258">
        <v>44987.71875</v>
      </c>
      <c r="K80" s="258">
        <v>44970</v>
      </c>
      <c r="L80" s="259">
        <v>58918.927000000003</v>
      </c>
      <c r="M80" s="260">
        <v>58903.690999999999</v>
      </c>
      <c r="N80" s="261">
        <v>878.4</v>
      </c>
      <c r="O80" s="261" t="s">
        <v>27</v>
      </c>
      <c r="P80" s="144">
        <v>90.33</v>
      </c>
      <c r="Q80" s="260">
        <f t="shared" si="23"/>
        <v>968.73</v>
      </c>
      <c r="R80" s="261">
        <v>742.31</v>
      </c>
      <c r="S80" s="261">
        <f t="shared" si="16"/>
        <v>536.24</v>
      </c>
      <c r="T80" s="261">
        <v>111.47</v>
      </c>
      <c r="U80" s="262">
        <f t="shared" si="17"/>
        <v>-424.77</v>
      </c>
      <c r="V80" s="262">
        <f t="shared" si="18"/>
        <v>-33552518427.759998</v>
      </c>
      <c r="W80" s="263">
        <v>10015336</v>
      </c>
      <c r="X80" s="260"/>
      <c r="Y80" s="260"/>
      <c r="Z80" s="260">
        <v>75478.490000000005</v>
      </c>
      <c r="AA80" s="260">
        <f>Z80*R80</f>
        <v>56028437.911899999</v>
      </c>
      <c r="AB80" s="264"/>
      <c r="AC80" s="264"/>
      <c r="AD80" s="260">
        <f t="shared" si="19"/>
        <v>78989849.630999997</v>
      </c>
      <c r="AE80" s="260">
        <f>M80*Q80</f>
        <v>57061772.582429998</v>
      </c>
      <c r="AF80" s="260">
        <f t="shared" si="20"/>
        <v>42357516966.129997</v>
      </c>
      <c r="AG80" s="260">
        <f t="shared" si="21"/>
        <v>8804998538.367569</v>
      </c>
      <c r="AH80" s="260">
        <f t="shared" si="22"/>
        <v>33552518427.762428</v>
      </c>
      <c r="AI80" s="182"/>
      <c r="AJ80" s="265"/>
    </row>
    <row r="81" spans="2:36" outlineLevel="1" x14ac:dyDescent="0.35">
      <c r="B81" s="182">
        <v>81</v>
      </c>
      <c r="C81" s="255">
        <v>44986</v>
      </c>
      <c r="D81" s="183" t="s">
        <v>36</v>
      </c>
      <c r="E81" s="183" t="s">
        <v>574</v>
      </c>
      <c r="F81" s="183" t="s">
        <v>561</v>
      </c>
      <c r="G81" s="256" t="s">
        <v>562</v>
      </c>
      <c r="H81" s="257" t="s">
        <v>567</v>
      </c>
      <c r="I81" s="266" t="s">
        <v>670</v>
      </c>
      <c r="J81" s="258">
        <v>44994</v>
      </c>
      <c r="K81" s="258">
        <v>44977</v>
      </c>
      <c r="L81" s="259">
        <v>60309.701000000001</v>
      </c>
      <c r="M81" s="260">
        <v>60134.377999999997</v>
      </c>
      <c r="N81" s="261">
        <v>840.35</v>
      </c>
      <c r="O81" s="261" t="s">
        <v>27</v>
      </c>
      <c r="P81" s="144">
        <v>90.33</v>
      </c>
      <c r="Q81" s="260">
        <f t="shared" si="23"/>
        <v>930.68000000000006</v>
      </c>
      <c r="R81" s="261">
        <v>763</v>
      </c>
      <c r="S81" s="261">
        <f t="shared" si="16"/>
        <v>529.53700000000003</v>
      </c>
      <c r="T81" s="261">
        <v>111.47</v>
      </c>
      <c r="U81" s="262">
        <f t="shared" si="17"/>
        <v>-418.06700000000001</v>
      </c>
      <c r="V81" s="262">
        <f t="shared" si="18"/>
        <v>-33713006868.82</v>
      </c>
      <c r="W81" s="263">
        <v>10015336</v>
      </c>
      <c r="X81" s="260">
        <v>160945.20000000001</v>
      </c>
      <c r="Y81" s="260">
        <f>R81*X81</f>
        <v>122801187.60000001</v>
      </c>
      <c r="Z81" s="260"/>
      <c r="AA81" s="260"/>
      <c r="AB81" s="264"/>
      <c r="AC81" s="264"/>
      <c r="AD81" s="260">
        <f t="shared" si="19"/>
        <v>80640200.898000002</v>
      </c>
      <c r="AE81" s="260">
        <f>M81*Q81</f>
        <v>55965862.917039998</v>
      </c>
      <c r="AF81" s="260">
        <f t="shared" si="20"/>
        <v>42701970062.919998</v>
      </c>
      <c r="AG81" s="260">
        <f t="shared" si="21"/>
        <v>8988963194.1000595</v>
      </c>
      <c r="AH81" s="260">
        <f t="shared" si="22"/>
        <v>33713006868.819939</v>
      </c>
      <c r="AI81" s="182"/>
      <c r="AJ81" s="265"/>
    </row>
    <row r="82" spans="2:36" outlineLevel="1" x14ac:dyDescent="0.35">
      <c r="B82" s="182">
        <v>82</v>
      </c>
      <c r="C82" s="255">
        <v>44986</v>
      </c>
      <c r="D82" s="183" t="s">
        <v>36</v>
      </c>
      <c r="E82" s="183" t="s">
        <v>574</v>
      </c>
      <c r="F82" s="183" t="s">
        <v>561</v>
      </c>
      <c r="G82" s="256" t="s">
        <v>562</v>
      </c>
      <c r="H82" s="257" t="s">
        <v>635</v>
      </c>
      <c r="I82" s="266" t="s">
        <v>684</v>
      </c>
      <c r="J82" s="258">
        <v>45012.413194444445</v>
      </c>
      <c r="K82" s="258">
        <v>44997</v>
      </c>
      <c r="L82" s="259">
        <v>60305.921000000002</v>
      </c>
      <c r="M82" s="260">
        <v>60494.258999999998</v>
      </c>
      <c r="N82" s="261">
        <v>785.65</v>
      </c>
      <c r="O82" s="261" t="s">
        <v>27</v>
      </c>
      <c r="P82" s="144">
        <v>90.33</v>
      </c>
      <c r="Q82" s="260">
        <f t="shared" si="23"/>
        <v>875.98</v>
      </c>
      <c r="R82" s="261">
        <v>763</v>
      </c>
      <c r="S82" s="261">
        <f t="shared" si="16"/>
        <v>498.41399999999999</v>
      </c>
      <c r="T82" s="261">
        <v>111.47</v>
      </c>
      <c r="U82" s="262">
        <f t="shared" si="17"/>
        <v>-386.94399999999996</v>
      </c>
      <c r="V82" s="262">
        <f t="shared" si="18"/>
        <v>-31389981233.580002</v>
      </c>
      <c r="W82" s="263">
        <v>10015336</v>
      </c>
      <c r="X82" s="260"/>
      <c r="Y82" s="260"/>
      <c r="Z82" s="260">
        <v>76066.740000000005</v>
      </c>
      <c r="AA82" s="260">
        <f>Z82*R82</f>
        <v>58038922.620000005</v>
      </c>
      <c r="AB82" s="264"/>
      <c r="AC82" s="264"/>
      <c r="AD82" s="260">
        <f t="shared" si="19"/>
        <v>81122801.318999991</v>
      </c>
      <c r="AE82" s="260">
        <f>L82*Q82</f>
        <v>52826780.677580006</v>
      </c>
      <c r="AF82" s="260">
        <f t="shared" si="20"/>
        <v>40432739896.610001</v>
      </c>
      <c r="AG82" s="260">
        <f t="shared" si="21"/>
        <v>9042758663.0289288</v>
      </c>
      <c r="AH82" s="260">
        <f t="shared" si="22"/>
        <v>31389981233.58107</v>
      </c>
      <c r="AI82" s="182"/>
      <c r="AJ82" s="265"/>
    </row>
    <row r="83" spans="2:36" outlineLevel="1" x14ac:dyDescent="0.35">
      <c r="B83" s="182">
        <v>83</v>
      </c>
      <c r="C83" s="255">
        <v>44986</v>
      </c>
      <c r="D83" s="183" t="s">
        <v>36</v>
      </c>
      <c r="E83" s="183" t="s">
        <v>574</v>
      </c>
      <c r="F83" s="183" t="s">
        <v>561</v>
      </c>
      <c r="G83" s="256" t="s">
        <v>562</v>
      </c>
      <c r="H83" s="257" t="s">
        <v>685</v>
      </c>
      <c r="I83" s="266" t="s">
        <v>686</v>
      </c>
      <c r="J83" s="258">
        <v>45002.375</v>
      </c>
      <c r="K83" s="258">
        <v>44987</v>
      </c>
      <c r="L83" s="259">
        <v>90227.680999999997</v>
      </c>
      <c r="M83" s="260">
        <v>90198.082999999999</v>
      </c>
      <c r="N83" s="261">
        <v>835.7</v>
      </c>
      <c r="O83" s="261" t="s">
        <v>27</v>
      </c>
      <c r="P83" s="144">
        <v>90.33</v>
      </c>
      <c r="Q83" s="260">
        <f t="shared" si="23"/>
        <v>926.03000000000009</v>
      </c>
      <c r="R83" s="261">
        <v>762.75</v>
      </c>
      <c r="S83" s="261">
        <f t="shared" si="16"/>
        <v>526.71799999999996</v>
      </c>
      <c r="T83" s="261">
        <v>111.47</v>
      </c>
      <c r="U83" s="262">
        <f t="shared" si="17"/>
        <v>-415.24799999999993</v>
      </c>
      <c r="V83" s="262">
        <f t="shared" si="18"/>
        <v>-50226583156.809998</v>
      </c>
      <c r="W83" s="263">
        <v>10015336</v>
      </c>
      <c r="X83" s="260"/>
      <c r="Y83" s="260"/>
      <c r="Z83" s="260"/>
      <c r="AA83" s="260"/>
      <c r="AB83" s="264">
        <v>450990.41499999998</v>
      </c>
      <c r="AC83" s="264">
        <f>AB83*R83</f>
        <v>343992939.04124999</v>
      </c>
      <c r="AD83" s="260">
        <f t="shared" si="19"/>
        <v>120955629.303</v>
      </c>
      <c r="AE83" s="260">
        <f>M83*Q83</f>
        <v>83526130.800490007</v>
      </c>
      <c r="AF83" s="260">
        <f t="shared" si="20"/>
        <v>63709507155.220001</v>
      </c>
      <c r="AG83" s="260">
        <f t="shared" si="21"/>
        <v>13482923998.405411</v>
      </c>
      <c r="AH83" s="260">
        <f t="shared" si="22"/>
        <v>50226583156.81459</v>
      </c>
      <c r="AI83" s="182"/>
      <c r="AJ83" s="265"/>
    </row>
    <row r="84" spans="2:36" outlineLevel="1" x14ac:dyDescent="0.35">
      <c r="B84" s="182">
        <v>84</v>
      </c>
      <c r="C84" s="255">
        <v>44986</v>
      </c>
      <c r="D84" s="183" t="s">
        <v>33</v>
      </c>
      <c r="E84" s="183" t="s">
        <v>574</v>
      </c>
      <c r="F84" s="183" t="s">
        <v>561</v>
      </c>
      <c r="G84" s="256" t="s">
        <v>562</v>
      </c>
      <c r="H84" s="257" t="s">
        <v>547</v>
      </c>
      <c r="I84" s="266" t="s">
        <v>666</v>
      </c>
      <c r="J84" s="258">
        <v>44990.565972222219</v>
      </c>
      <c r="K84" s="258">
        <v>44974</v>
      </c>
      <c r="L84" s="259">
        <v>88116.067999999999</v>
      </c>
      <c r="M84" s="260">
        <v>87719.858000000007</v>
      </c>
      <c r="N84" s="261">
        <v>846.45</v>
      </c>
      <c r="O84" s="261" t="s">
        <v>27</v>
      </c>
      <c r="P84" s="144">
        <v>90.33</v>
      </c>
      <c r="Q84" s="260">
        <f t="shared" si="23"/>
        <v>936.78000000000009</v>
      </c>
      <c r="R84" s="261">
        <v>471.67</v>
      </c>
      <c r="S84" s="261">
        <f t="shared" si="16"/>
        <v>329.49400000000003</v>
      </c>
      <c r="T84" s="261">
        <v>111.47</v>
      </c>
      <c r="U84" s="262">
        <f t="shared" si="17"/>
        <v>-218.02400000000003</v>
      </c>
      <c r="V84" s="262">
        <f t="shared" si="18"/>
        <v>-25646671023.91</v>
      </c>
      <c r="W84" s="263">
        <v>10000232</v>
      </c>
      <c r="X84" s="260">
        <v>950</v>
      </c>
      <c r="Y84" s="260">
        <f>R84*X84</f>
        <v>448086.5</v>
      </c>
      <c r="Z84" s="260"/>
      <c r="AA84" s="260"/>
      <c r="AB84" s="260">
        <v>438599.29000000004</v>
      </c>
      <c r="AC84" s="264">
        <f>AB84*R84</f>
        <v>206874127.11430001</v>
      </c>
      <c r="AD84" s="260">
        <f t="shared" si="19"/>
        <v>117632329.57800001</v>
      </c>
      <c r="AE84" s="260">
        <f>M84*Q84</f>
        <v>82174208.57724002</v>
      </c>
      <c r="AF84" s="260">
        <f t="shared" si="20"/>
        <v>38759146801.970001</v>
      </c>
      <c r="AG84" s="260">
        <f t="shared" si="21"/>
        <v>13112475778.05966</v>
      </c>
      <c r="AH84" s="260">
        <f t="shared" si="22"/>
        <v>25646671023.910339</v>
      </c>
      <c r="AI84" s="182"/>
      <c r="AJ84" s="265"/>
    </row>
    <row r="85" spans="2:36" outlineLevel="1" x14ac:dyDescent="0.35">
      <c r="B85" s="182">
        <v>85</v>
      </c>
      <c r="C85" s="255">
        <v>44986</v>
      </c>
      <c r="D85" s="183" t="s">
        <v>33</v>
      </c>
      <c r="E85" s="183" t="s">
        <v>574</v>
      </c>
      <c r="F85" s="183" t="s">
        <v>561</v>
      </c>
      <c r="G85" s="256" t="s">
        <v>562</v>
      </c>
      <c r="H85" s="257" t="s">
        <v>687</v>
      </c>
      <c r="I85" s="266" t="s">
        <v>672</v>
      </c>
      <c r="J85" s="258">
        <v>45001.541666666664</v>
      </c>
      <c r="K85" s="258">
        <v>44980</v>
      </c>
      <c r="L85" s="259">
        <v>60325.569000000003</v>
      </c>
      <c r="M85" s="260">
        <v>60197.373000000007</v>
      </c>
      <c r="N85" s="261">
        <v>820.65</v>
      </c>
      <c r="O85" s="261">
        <v>820.25</v>
      </c>
      <c r="P85" s="144">
        <v>90.33</v>
      </c>
      <c r="Q85" s="260">
        <f>MIN(N85,O85)+P85</f>
        <v>910.58</v>
      </c>
      <c r="R85" s="261">
        <v>663.04</v>
      </c>
      <c r="S85" s="261">
        <f t="shared" si="16"/>
        <v>450.42200000000003</v>
      </c>
      <c r="T85" s="261">
        <v>111.47</v>
      </c>
      <c r="U85" s="262">
        <f t="shared" si="17"/>
        <v>-338.952</v>
      </c>
      <c r="V85" s="262">
        <f t="shared" si="18"/>
        <v>-27361790783.919998</v>
      </c>
      <c r="W85" s="263">
        <v>10000232</v>
      </c>
      <c r="X85" s="260">
        <v>127300</v>
      </c>
      <c r="Y85" s="260">
        <f>R85*X85</f>
        <v>84404992</v>
      </c>
      <c r="Z85" s="260"/>
      <c r="AA85" s="260"/>
      <c r="AB85" s="260">
        <v>300986.86500000005</v>
      </c>
      <c r="AC85" s="264">
        <f>AB85*R85</f>
        <v>199566330.96960002</v>
      </c>
      <c r="AD85" s="260">
        <f t="shared" si="19"/>
        <v>80724677.193000004</v>
      </c>
      <c r="AE85" s="260">
        <f>M85*Q85</f>
        <v>54814523.90634001</v>
      </c>
      <c r="AF85" s="260">
        <f t="shared" si="20"/>
        <v>36360170550.629997</v>
      </c>
      <c r="AG85" s="260">
        <f t="shared" si="21"/>
        <v>8998379766.7037106</v>
      </c>
      <c r="AH85" s="260">
        <f t="shared" si="22"/>
        <v>27361790783.926285</v>
      </c>
      <c r="AI85" s="182"/>
      <c r="AJ85" s="265"/>
    </row>
    <row r="86" spans="2:36" outlineLevel="1" x14ac:dyDescent="0.35">
      <c r="B86" s="182">
        <v>86</v>
      </c>
      <c r="C86" s="255">
        <v>44986</v>
      </c>
      <c r="D86" s="183" t="s">
        <v>33</v>
      </c>
      <c r="E86" s="183" t="s">
        <v>574</v>
      </c>
      <c r="F86" s="183" t="s">
        <v>561</v>
      </c>
      <c r="G86" s="256" t="s">
        <v>562</v>
      </c>
      <c r="H86" s="257" t="s">
        <v>688</v>
      </c>
      <c r="I86" s="266" t="s">
        <v>679</v>
      </c>
      <c r="J86" s="258">
        <v>45009.708333333336</v>
      </c>
      <c r="K86" s="258">
        <v>44991</v>
      </c>
      <c r="L86" s="259">
        <v>29891.558000000001</v>
      </c>
      <c r="M86" s="260">
        <v>29901.225999999999</v>
      </c>
      <c r="N86" s="261">
        <v>837.45</v>
      </c>
      <c r="O86" s="261">
        <v>838.45</v>
      </c>
      <c r="P86" s="144">
        <v>90.33</v>
      </c>
      <c r="Q86" s="260">
        <f>MIN(N86,O86)+P86</f>
        <v>927.78000000000009</v>
      </c>
      <c r="R86" s="261">
        <v>663.04</v>
      </c>
      <c r="S86" s="261">
        <f t="shared" si="16"/>
        <v>458.72899999999998</v>
      </c>
      <c r="T86" s="261">
        <v>111.47</v>
      </c>
      <c r="U86" s="262">
        <f t="shared" si="17"/>
        <v>-347.25900000000001</v>
      </c>
      <c r="V86" s="262">
        <f t="shared" si="18"/>
        <v>-13924233054.82</v>
      </c>
      <c r="W86" s="263">
        <v>10000232</v>
      </c>
      <c r="X86" s="260"/>
      <c r="Y86" s="260"/>
      <c r="Z86" s="260">
        <v>177467.57</v>
      </c>
      <c r="AA86" s="260">
        <f>Z86*R86</f>
        <v>117668097.6128</v>
      </c>
      <c r="AB86" s="260">
        <v>149457.79</v>
      </c>
      <c r="AC86" s="264">
        <f>AB86*R86</f>
        <v>99096493.081599995</v>
      </c>
      <c r="AD86" s="260">
        <f t="shared" si="19"/>
        <v>40097544.066</v>
      </c>
      <c r="AE86" s="260">
        <f>L86*Q86</f>
        <v>27732789.681240004</v>
      </c>
      <c r="AF86" s="260">
        <f t="shared" si="20"/>
        <v>18393906291.849998</v>
      </c>
      <c r="AG86" s="260">
        <f t="shared" si="21"/>
        <v>4469673237.0370197</v>
      </c>
      <c r="AH86" s="260">
        <f t="shared" si="22"/>
        <v>13924233054.812979</v>
      </c>
      <c r="AI86" s="182"/>
      <c r="AJ86" s="265"/>
    </row>
    <row r="87" spans="2:36" outlineLevel="1" x14ac:dyDescent="0.35">
      <c r="B87" s="182">
        <v>87</v>
      </c>
      <c r="C87" s="255">
        <v>44986</v>
      </c>
      <c r="D87" s="183" t="s">
        <v>33</v>
      </c>
      <c r="E87" s="183" t="s">
        <v>574</v>
      </c>
      <c r="F87" s="183" t="s">
        <v>561</v>
      </c>
      <c r="G87" s="256" t="s">
        <v>562</v>
      </c>
      <c r="H87" s="257" t="s">
        <v>689</v>
      </c>
      <c r="I87" s="266" t="s">
        <v>690</v>
      </c>
      <c r="J87" s="258">
        <v>45016.692361111112</v>
      </c>
      <c r="K87" s="258">
        <v>44993</v>
      </c>
      <c r="L87" s="259">
        <v>30023.866000000002</v>
      </c>
      <c r="M87" s="260">
        <v>29882.904999999999</v>
      </c>
      <c r="N87" s="261">
        <v>831.25</v>
      </c>
      <c r="O87" s="261">
        <v>820.75</v>
      </c>
      <c r="P87" s="144">
        <v>90.33</v>
      </c>
      <c r="Q87" s="260">
        <f>MIN(N87,O87)+P87</f>
        <v>911.08</v>
      </c>
      <c r="R87" s="261">
        <v>741.5</v>
      </c>
      <c r="S87" s="261">
        <f t="shared" si="16"/>
        <v>509.584</v>
      </c>
      <c r="T87" s="261">
        <v>111.47</v>
      </c>
      <c r="U87" s="262">
        <f t="shared" si="17"/>
        <v>-398.11400000000003</v>
      </c>
      <c r="V87" s="262">
        <f t="shared" si="18"/>
        <v>-15953612610.01</v>
      </c>
      <c r="W87" s="263">
        <v>10000232</v>
      </c>
      <c r="X87" s="260">
        <v>143866.79999999999</v>
      </c>
      <c r="Y87" s="260">
        <f>R87*X87</f>
        <v>106677232.19999999</v>
      </c>
      <c r="Z87" s="260"/>
      <c r="AA87" s="260"/>
      <c r="AB87" s="264"/>
      <c r="AC87" s="264"/>
      <c r="AD87" s="260">
        <f t="shared" si="19"/>
        <v>40072975.604999997</v>
      </c>
      <c r="AE87" s="260">
        <f>M87*Q87</f>
        <v>27225717.087400001</v>
      </c>
      <c r="AF87" s="260">
        <f t="shared" si="20"/>
        <v>20420547200.700001</v>
      </c>
      <c r="AG87" s="260">
        <f t="shared" si="21"/>
        <v>4466934590.6893492</v>
      </c>
      <c r="AH87" s="260">
        <f t="shared" si="22"/>
        <v>15953612610.010651</v>
      </c>
      <c r="AI87" s="182"/>
      <c r="AJ87" s="265"/>
    </row>
    <row r="88" spans="2:36" outlineLevel="1" x14ac:dyDescent="0.35">
      <c r="B88" s="182">
        <v>88</v>
      </c>
      <c r="C88" s="255">
        <v>44986</v>
      </c>
      <c r="D88" s="183" t="s">
        <v>111</v>
      </c>
      <c r="E88" s="183" t="s">
        <v>574</v>
      </c>
      <c r="F88" s="183" t="s">
        <v>561</v>
      </c>
      <c r="G88" s="256" t="s">
        <v>562</v>
      </c>
      <c r="H88" s="257" t="s">
        <v>691</v>
      </c>
      <c r="I88" s="266" t="s">
        <v>692</v>
      </c>
      <c r="J88" s="258">
        <v>44993.39166666667</v>
      </c>
      <c r="K88" s="258">
        <v>44958</v>
      </c>
      <c r="L88" s="259">
        <v>39668.205999999998</v>
      </c>
      <c r="M88" s="260">
        <v>39651.701999999997</v>
      </c>
      <c r="N88" s="261">
        <v>887.6</v>
      </c>
      <c r="O88" s="261">
        <v>881.35</v>
      </c>
      <c r="P88" s="144">
        <v>90.33</v>
      </c>
      <c r="Q88" s="260">
        <f>MIN(N88,O88)+P88</f>
        <v>971.68000000000006</v>
      </c>
      <c r="R88" s="261">
        <v>762.75</v>
      </c>
      <c r="S88" s="261">
        <f t="shared" si="16"/>
        <v>556.23900000000003</v>
      </c>
      <c r="T88" s="261">
        <v>111.47</v>
      </c>
      <c r="U88" s="262">
        <f t="shared" si="17"/>
        <v>-444.76900000000001</v>
      </c>
      <c r="V88" s="262">
        <f t="shared" si="18"/>
        <v>-23649671962.610001</v>
      </c>
      <c r="W88" s="263">
        <v>10007938</v>
      </c>
      <c r="X88" s="260">
        <v>219322.88</v>
      </c>
      <c r="Y88" s="260">
        <f>R88*X88</f>
        <v>167288526.72</v>
      </c>
      <c r="Z88" s="260">
        <v>224990.4</v>
      </c>
      <c r="AA88" s="260">
        <f>Z88*R88</f>
        <v>171611427.59999999</v>
      </c>
      <c r="AB88" s="264"/>
      <c r="AC88" s="264"/>
      <c r="AD88" s="260">
        <f t="shared" si="19"/>
        <v>53172932.381999999</v>
      </c>
      <c r="AE88" s="260">
        <f>M88*Q88</f>
        <v>38528765.79936</v>
      </c>
      <c r="AF88" s="260">
        <f t="shared" si="20"/>
        <v>29576858735.23</v>
      </c>
      <c r="AG88" s="260">
        <f t="shared" si="21"/>
        <v>5927186772.6215401</v>
      </c>
      <c r="AH88" s="260">
        <f t="shared" si="22"/>
        <v>23649671962.608459</v>
      </c>
      <c r="AI88" s="182"/>
      <c r="AJ88" s="265"/>
    </row>
    <row r="89" spans="2:36" outlineLevel="1" x14ac:dyDescent="0.35">
      <c r="B89" s="182">
        <v>89</v>
      </c>
      <c r="C89" s="255">
        <v>44986</v>
      </c>
      <c r="D89" s="183" t="s">
        <v>111</v>
      </c>
      <c r="E89" s="183" t="s">
        <v>574</v>
      </c>
      <c r="F89" s="183" t="s">
        <v>561</v>
      </c>
      <c r="G89" s="256" t="s">
        <v>562</v>
      </c>
      <c r="H89" s="257" t="s">
        <v>693</v>
      </c>
      <c r="I89" s="266" t="s">
        <v>694</v>
      </c>
      <c r="J89" s="258">
        <v>44996.364583333336</v>
      </c>
      <c r="K89" s="258">
        <v>44975</v>
      </c>
      <c r="L89" s="259">
        <v>41155.175999999999</v>
      </c>
      <c r="M89" s="260">
        <v>41177.919000000002</v>
      </c>
      <c r="N89" s="261">
        <v>840.35</v>
      </c>
      <c r="O89" s="261">
        <v>840.35</v>
      </c>
      <c r="P89" s="144">
        <v>90.33</v>
      </c>
      <c r="Q89" s="260">
        <f>MAX(N89,O89)+P89</f>
        <v>930.68000000000006</v>
      </c>
      <c r="R89" s="261">
        <v>776.9</v>
      </c>
      <c r="S89" s="261">
        <f t="shared" si="16"/>
        <v>539.18399999999997</v>
      </c>
      <c r="T89" s="261">
        <v>111.47</v>
      </c>
      <c r="U89" s="262">
        <f t="shared" si="17"/>
        <v>-427.71399999999994</v>
      </c>
      <c r="V89" s="262">
        <f t="shared" si="18"/>
        <v>-23618191451.650002</v>
      </c>
      <c r="W89" s="263">
        <v>10007938</v>
      </c>
      <c r="X89" s="260">
        <v>224799.12</v>
      </c>
      <c r="Y89" s="260">
        <f>R89*X89</f>
        <v>174646436.32799998</v>
      </c>
      <c r="Z89" s="260">
        <v>63783</v>
      </c>
      <c r="AA89" s="260">
        <f>Z89*R89</f>
        <v>49553012.699999996</v>
      </c>
      <c r="AB89" s="264"/>
      <c r="AC89" s="264"/>
      <c r="AD89" s="260">
        <f t="shared" si="19"/>
        <v>55219589.379000001</v>
      </c>
      <c r="AE89" s="260">
        <f>L89*Q89</f>
        <v>38302299.199680001</v>
      </c>
      <c r="AF89" s="260">
        <f t="shared" si="20"/>
        <v>29773519079.73</v>
      </c>
      <c r="AG89" s="260">
        <f t="shared" si="21"/>
        <v>6155327628.0771303</v>
      </c>
      <c r="AH89" s="260">
        <f t="shared" si="22"/>
        <v>23618191451.65287</v>
      </c>
      <c r="AI89" s="182"/>
      <c r="AJ89" s="265"/>
    </row>
    <row r="90" spans="2:36" outlineLevel="1" x14ac:dyDescent="0.35">
      <c r="B90" s="182">
        <v>90</v>
      </c>
      <c r="C90" s="255">
        <v>44986</v>
      </c>
      <c r="D90" s="183" t="s">
        <v>111</v>
      </c>
      <c r="E90" s="183" t="s">
        <v>574</v>
      </c>
      <c r="F90" s="183" t="s">
        <v>561</v>
      </c>
      <c r="G90" s="256" t="s">
        <v>562</v>
      </c>
      <c r="H90" s="257" t="s">
        <v>695</v>
      </c>
      <c r="I90" s="266" t="s">
        <v>696</v>
      </c>
      <c r="J90" s="258">
        <v>45010.368055555555</v>
      </c>
      <c r="K90" s="258">
        <v>44989</v>
      </c>
      <c r="L90" s="259">
        <v>36079.063000000002</v>
      </c>
      <c r="M90" s="260">
        <v>35997.834000000003</v>
      </c>
      <c r="N90" s="261">
        <v>837.45</v>
      </c>
      <c r="O90" s="261">
        <v>837.45</v>
      </c>
      <c r="P90" s="144">
        <v>90.33</v>
      </c>
      <c r="Q90" s="260">
        <f>MAX(N90,O90)+P90</f>
        <v>927.78000000000009</v>
      </c>
      <c r="R90" s="261">
        <v>776.9</v>
      </c>
      <c r="S90" s="261">
        <f t="shared" si="16"/>
        <v>537.50400000000002</v>
      </c>
      <c r="T90" s="261">
        <v>111.47</v>
      </c>
      <c r="U90" s="262">
        <f t="shared" si="17"/>
        <v>-426.03399999999999</v>
      </c>
      <c r="V90" s="262">
        <f t="shared" si="18"/>
        <v>-20565979923.09</v>
      </c>
      <c r="W90" s="263">
        <v>10007938</v>
      </c>
      <c r="X90" s="260">
        <v>0</v>
      </c>
      <c r="Y90" s="260"/>
      <c r="Z90" s="260">
        <v>0</v>
      </c>
      <c r="AA90" s="260"/>
      <c r="AB90" s="264"/>
      <c r="AC90" s="264"/>
      <c r="AD90" s="260">
        <f t="shared" si="19"/>
        <v>48273095.394000001</v>
      </c>
      <c r="AE90" s="260">
        <f>M90*Q90</f>
        <v>33398070.428520005</v>
      </c>
      <c r="AF90" s="260">
        <f t="shared" si="20"/>
        <v>25946981866.66</v>
      </c>
      <c r="AG90" s="260">
        <f t="shared" si="21"/>
        <v>5381001943.5691805</v>
      </c>
      <c r="AH90" s="260">
        <f t="shared" si="22"/>
        <v>20565979923.09082</v>
      </c>
      <c r="AI90" s="182"/>
      <c r="AJ90" s="265"/>
    </row>
    <row r="91" spans="2:36" outlineLevel="1" x14ac:dyDescent="0.35">
      <c r="B91" s="182">
        <v>91</v>
      </c>
      <c r="C91" s="255">
        <v>44986</v>
      </c>
      <c r="D91" s="183" t="s">
        <v>108</v>
      </c>
      <c r="E91" s="183" t="s">
        <v>574</v>
      </c>
      <c r="F91" s="183" t="s">
        <v>561</v>
      </c>
      <c r="G91" s="256" t="s">
        <v>562</v>
      </c>
      <c r="H91" s="257" t="s">
        <v>697</v>
      </c>
      <c r="I91" s="266" t="s">
        <v>678</v>
      </c>
      <c r="J91" s="258">
        <v>44999.74722222222</v>
      </c>
      <c r="K91" s="258">
        <v>44983</v>
      </c>
      <c r="L91" s="259">
        <v>59999.881999999998</v>
      </c>
      <c r="M91" s="260">
        <v>59879.385999999991</v>
      </c>
      <c r="N91" s="261">
        <v>820.25</v>
      </c>
      <c r="O91" s="261" t="s">
        <v>27</v>
      </c>
      <c r="P91" s="144">
        <v>90.33</v>
      </c>
      <c r="Q91" s="260">
        <f>MAX(N91,O91)+P91</f>
        <v>910.58</v>
      </c>
      <c r="R91" s="261">
        <v>762.75</v>
      </c>
      <c r="S91" s="261">
        <f t="shared" si="16"/>
        <v>517.93100000000004</v>
      </c>
      <c r="T91" s="261">
        <v>111.47</v>
      </c>
      <c r="U91" s="262">
        <f t="shared" si="17"/>
        <v>-406.46100000000001</v>
      </c>
      <c r="V91" s="262">
        <f t="shared" si="18"/>
        <v>-32638109686.459999</v>
      </c>
      <c r="W91" s="263">
        <v>10012637</v>
      </c>
      <c r="X91" s="260">
        <v>179496.8</v>
      </c>
      <c r="Y91" s="260">
        <f>R91*X91</f>
        <v>136911184.19999999</v>
      </c>
      <c r="Z91" s="260">
        <v>0</v>
      </c>
      <c r="AA91" s="260"/>
      <c r="AB91" s="264">
        <v>0</v>
      </c>
      <c r="AC91" s="264"/>
      <c r="AD91" s="260">
        <f t="shared" si="19"/>
        <v>80298256.625999987</v>
      </c>
      <c r="AE91" s="260">
        <f>M91*Q91</f>
        <v>54524971.303879991</v>
      </c>
      <c r="AF91" s="260">
        <f t="shared" si="20"/>
        <v>41588956352.559998</v>
      </c>
      <c r="AG91" s="260">
        <f t="shared" si="21"/>
        <v>8950846666.1002178</v>
      </c>
      <c r="AH91" s="260">
        <f t="shared" si="22"/>
        <v>32638109686.459778</v>
      </c>
      <c r="AI91" s="182"/>
      <c r="AJ91" s="265"/>
    </row>
    <row r="92" spans="2:36" outlineLevel="1" x14ac:dyDescent="0.35">
      <c r="B92" s="182">
        <v>92</v>
      </c>
      <c r="C92" s="255">
        <v>44986</v>
      </c>
      <c r="D92" s="183" t="s">
        <v>108</v>
      </c>
      <c r="E92" s="183" t="s">
        <v>574</v>
      </c>
      <c r="F92" s="183" t="s">
        <v>561</v>
      </c>
      <c r="G92" s="256" t="s">
        <v>562</v>
      </c>
      <c r="H92" s="257" t="s">
        <v>698</v>
      </c>
      <c r="I92" s="266" t="s">
        <v>684</v>
      </c>
      <c r="J92" s="258">
        <v>45015.729166666664</v>
      </c>
      <c r="K92" s="258">
        <v>44988</v>
      </c>
      <c r="L92" s="259">
        <v>28679.592000000001</v>
      </c>
      <c r="M92" s="260">
        <v>28563.284</v>
      </c>
      <c r="N92" s="261">
        <v>837</v>
      </c>
      <c r="O92" s="261">
        <v>838.45</v>
      </c>
      <c r="P92" s="144">
        <v>90.33</v>
      </c>
      <c r="Q92" s="260">
        <f>MIN(N92,O92)+P92</f>
        <v>927.33</v>
      </c>
      <c r="R92" s="261">
        <v>762.75</v>
      </c>
      <c r="S92" s="261">
        <f t="shared" si="16"/>
        <v>527.45799999999997</v>
      </c>
      <c r="T92" s="261">
        <v>111.47</v>
      </c>
      <c r="U92" s="262">
        <f t="shared" si="17"/>
        <v>-415.98799999999994</v>
      </c>
      <c r="V92" s="262">
        <f t="shared" si="18"/>
        <v>-15933739718.74</v>
      </c>
      <c r="W92" s="263">
        <v>10012637</v>
      </c>
      <c r="X92" s="260">
        <v>0</v>
      </c>
      <c r="Y92" s="260"/>
      <c r="Z92" s="260">
        <v>173864.71</v>
      </c>
      <c r="AA92" s="260">
        <f>Z92*R92</f>
        <v>132615307.55249999</v>
      </c>
      <c r="AB92" s="264">
        <v>142816.41999999998</v>
      </c>
      <c r="AC92" s="264">
        <f>AB92*R92</f>
        <v>108933224.35499999</v>
      </c>
      <c r="AD92" s="260">
        <f t="shared" si="19"/>
        <v>38303363.843999997</v>
      </c>
      <c r="AE92" s="260">
        <f>M92*Q92</f>
        <v>26487590.151720002</v>
      </c>
      <c r="AF92" s="260">
        <f t="shared" si="20"/>
        <v>20203415686.43</v>
      </c>
      <c r="AG92" s="260">
        <f t="shared" si="21"/>
        <v>4269675967.6906796</v>
      </c>
      <c r="AH92" s="260">
        <f t="shared" si="22"/>
        <v>15933739718.739321</v>
      </c>
      <c r="AI92" s="182"/>
      <c r="AJ92" s="265"/>
    </row>
    <row r="93" spans="2:36" outlineLevel="1" x14ac:dyDescent="0.35">
      <c r="B93" s="182">
        <v>93</v>
      </c>
      <c r="C93" s="255">
        <v>44986</v>
      </c>
      <c r="D93" s="183" t="s">
        <v>584</v>
      </c>
      <c r="E93" s="183" t="s">
        <v>574</v>
      </c>
      <c r="F93" s="183" t="s">
        <v>561</v>
      </c>
      <c r="G93" s="256" t="s">
        <v>562</v>
      </c>
      <c r="H93" s="257" t="s">
        <v>699</v>
      </c>
      <c r="I93" s="266" t="s">
        <v>700</v>
      </c>
      <c r="J93" s="258">
        <v>45005.513888888891</v>
      </c>
      <c r="K93" s="258">
        <v>44990</v>
      </c>
      <c r="L93" s="259">
        <v>59955.595000000001</v>
      </c>
      <c r="M93" s="260">
        <v>59704.336000000003</v>
      </c>
      <c r="N93" s="261">
        <v>837.45</v>
      </c>
      <c r="O93" s="261" t="s">
        <v>27</v>
      </c>
      <c r="P93" s="144">
        <v>90.33</v>
      </c>
      <c r="Q93" s="260">
        <f>MAX(N93,O93)+P93</f>
        <v>927.78000000000009</v>
      </c>
      <c r="R93" s="261">
        <v>740.67</v>
      </c>
      <c r="S93" s="261">
        <f t="shared" si="16"/>
        <v>512.43799999999999</v>
      </c>
      <c r="T93" s="261">
        <v>111.47</v>
      </c>
      <c r="U93" s="262">
        <f t="shared" si="17"/>
        <v>-400.96799999999996</v>
      </c>
      <c r="V93" s="262">
        <f t="shared" si="18"/>
        <v>-32102907312.509998</v>
      </c>
      <c r="W93" s="263">
        <v>10012215</v>
      </c>
      <c r="X93" s="260">
        <v>135712.5</v>
      </c>
      <c r="Y93" s="268">
        <f>R93*X93</f>
        <v>100518177.375</v>
      </c>
      <c r="Z93" s="268">
        <v>0</v>
      </c>
      <c r="AA93" s="268"/>
      <c r="AB93" s="264">
        <v>298521.68</v>
      </c>
      <c r="AC93" s="264">
        <f>AB93*R93</f>
        <v>221106052.72559997</v>
      </c>
      <c r="AD93" s="260">
        <f t="shared" si="19"/>
        <v>80063514.576000005</v>
      </c>
      <c r="AE93" s="260">
        <f>M93*Q93</f>
        <v>55392488.854080006</v>
      </c>
      <c r="AF93" s="260">
        <f t="shared" si="20"/>
        <v>41027587282.300003</v>
      </c>
      <c r="AG93" s="260">
        <f t="shared" si="21"/>
        <v>8924679969.7867203</v>
      </c>
      <c r="AH93" s="260">
        <f t="shared" si="22"/>
        <v>32102907312.513283</v>
      </c>
      <c r="AI93" s="182"/>
      <c r="AJ93" s="265"/>
    </row>
    <row r="94" spans="2:36" outlineLevel="1" x14ac:dyDescent="0.35">
      <c r="B94" s="182">
        <v>94</v>
      </c>
      <c r="C94" s="255">
        <v>44986</v>
      </c>
      <c r="D94" s="183" t="s">
        <v>431</v>
      </c>
      <c r="E94" s="183" t="s">
        <v>574</v>
      </c>
      <c r="F94" s="183" t="s">
        <v>561</v>
      </c>
      <c r="G94" s="256" t="s">
        <v>562</v>
      </c>
      <c r="H94" s="257" t="s">
        <v>207</v>
      </c>
      <c r="I94" s="266" t="s">
        <v>701</v>
      </c>
      <c r="J94" s="258">
        <v>45008.413194444445</v>
      </c>
      <c r="K94" s="258">
        <v>44992</v>
      </c>
      <c r="L94" s="259">
        <v>59966.516000000003</v>
      </c>
      <c r="M94" s="260">
        <v>59857.902999999998</v>
      </c>
      <c r="N94" s="261">
        <v>838.45</v>
      </c>
      <c r="O94" s="261" t="s">
        <v>27</v>
      </c>
      <c r="P94" s="144">
        <v>90.33</v>
      </c>
      <c r="Q94" s="260">
        <f>MAX(N94,O94)+P94</f>
        <v>928.78000000000009</v>
      </c>
      <c r="R94" s="261">
        <v>742.31</v>
      </c>
      <c r="S94" s="261">
        <f t="shared" si="16"/>
        <v>514.12599999999998</v>
      </c>
      <c r="T94" s="261">
        <v>111.47</v>
      </c>
      <c r="U94" s="262">
        <f t="shared" si="17"/>
        <v>-402.65599999999995</v>
      </c>
      <c r="V94" s="262">
        <f t="shared" si="18"/>
        <v>-32320974822.880001</v>
      </c>
      <c r="W94" s="263">
        <v>10013983</v>
      </c>
      <c r="X94" s="268"/>
      <c r="Y94" s="268"/>
      <c r="Z94" s="268"/>
      <c r="AA94" s="268"/>
      <c r="AB94" s="264">
        <v>299289.51500000001</v>
      </c>
      <c r="AC94" s="264">
        <f>AB94*R94</f>
        <v>222165599.87965</v>
      </c>
      <c r="AD94" s="260">
        <f t="shared" si="19"/>
        <v>80269447.922999993</v>
      </c>
      <c r="AE94" s="260">
        <f>M94*Q94</f>
        <v>55594823.148340002</v>
      </c>
      <c r="AF94" s="260">
        <f t="shared" si="20"/>
        <v>41268610182.860001</v>
      </c>
      <c r="AG94" s="260">
        <f t="shared" si="21"/>
        <v>8947635359.9768085</v>
      </c>
      <c r="AH94" s="260">
        <f t="shared" si="22"/>
        <v>32320974822.883194</v>
      </c>
      <c r="AI94" s="182"/>
      <c r="AJ94" s="265"/>
    </row>
    <row r="95" spans="2:36" outlineLevel="1" x14ac:dyDescent="0.35">
      <c r="B95" s="182">
        <v>95</v>
      </c>
      <c r="C95" s="255">
        <v>44986</v>
      </c>
      <c r="D95" s="183" t="s">
        <v>579</v>
      </c>
      <c r="E95" s="183" t="s">
        <v>574</v>
      </c>
      <c r="F95" s="183" t="s">
        <v>561</v>
      </c>
      <c r="G95" s="256" t="s">
        <v>562</v>
      </c>
      <c r="H95" s="257" t="s">
        <v>702</v>
      </c>
      <c r="I95" s="266" t="s">
        <v>684</v>
      </c>
      <c r="J95" s="258">
        <v>45011.429166666669</v>
      </c>
      <c r="K95" s="258">
        <v>44994</v>
      </c>
      <c r="L95" s="259">
        <v>94488.12</v>
      </c>
      <c r="M95" s="260">
        <v>94729.630999999994</v>
      </c>
      <c r="N95" s="261">
        <v>820.75</v>
      </c>
      <c r="O95" s="261" t="s">
        <v>27</v>
      </c>
      <c r="P95" s="144">
        <v>90.33</v>
      </c>
      <c r="Q95" s="260">
        <f>MAX(N95,O95)+P95</f>
        <v>911.08</v>
      </c>
      <c r="R95" s="261">
        <v>763</v>
      </c>
      <c r="S95" s="261">
        <f t="shared" si="16"/>
        <v>518.38499999999999</v>
      </c>
      <c r="T95" s="261">
        <v>111.47</v>
      </c>
      <c r="U95" s="262">
        <f t="shared" si="17"/>
        <v>-406.91499999999996</v>
      </c>
      <c r="V95" s="262">
        <f t="shared" si="18"/>
        <v>-51691403357.610001</v>
      </c>
      <c r="W95" s="263">
        <v>10010238</v>
      </c>
      <c r="X95" s="260"/>
      <c r="Y95" s="268"/>
      <c r="Z95" s="268">
        <v>127347.86</v>
      </c>
      <c r="AA95" s="268">
        <f>Z95*R95</f>
        <v>97166417.180000007</v>
      </c>
      <c r="AB95" s="264"/>
      <c r="AC95" s="264"/>
      <c r="AD95" s="260">
        <f t="shared" si="19"/>
        <v>127032435.17099999</v>
      </c>
      <c r="AE95" s="260">
        <f>L95*Q95</f>
        <v>86086236.369599998</v>
      </c>
      <c r="AF95" s="260">
        <f t="shared" si="20"/>
        <v>65851708906.120003</v>
      </c>
      <c r="AG95" s="260">
        <f t="shared" si="21"/>
        <v>14160305548.511368</v>
      </c>
      <c r="AH95" s="260">
        <f t="shared" si="22"/>
        <v>51691403357.608635</v>
      </c>
      <c r="AI95" s="182"/>
      <c r="AJ95" s="265"/>
    </row>
    <row r="96" spans="2:36" outlineLevel="1" x14ac:dyDescent="0.35">
      <c r="B96" s="182">
        <v>96</v>
      </c>
      <c r="C96" s="255">
        <v>44986</v>
      </c>
      <c r="D96" s="183" t="s">
        <v>587</v>
      </c>
      <c r="E96" s="183" t="s">
        <v>574</v>
      </c>
      <c r="F96" s="183" t="s">
        <v>561</v>
      </c>
      <c r="G96" s="256" t="s">
        <v>562</v>
      </c>
      <c r="H96" s="257" t="s">
        <v>703</v>
      </c>
      <c r="I96" s="266" t="s">
        <v>674</v>
      </c>
      <c r="J96" s="258">
        <v>45013.354166666664</v>
      </c>
      <c r="K96" s="258">
        <v>44995</v>
      </c>
      <c r="L96" s="259">
        <v>59984.08</v>
      </c>
      <c r="M96" s="260">
        <v>59714.519</v>
      </c>
      <c r="N96" s="261">
        <v>808.35</v>
      </c>
      <c r="O96" s="261" t="s">
        <v>27</v>
      </c>
      <c r="P96" s="144">
        <v>90.33</v>
      </c>
      <c r="Q96" s="260">
        <f>MAX(N96,O96)+P96</f>
        <v>898.68000000000006</v>
      </c>
      <c r="R96" s="261">
        <v>770.17</v>
      </c>
      <c r="S96" s="261">
        <f t="shared" si="16"/>
        <v>516.13499999999999</v>
      </c>
      <c r="T96" s="261">
        <v>111.47</v>
      </c>
      <c r="U96" s="262">
        <f t="shared" si="17"/>
        <v>-404.66499999999996</v>
      </c>
      <c r="V96" s="262">
        <f t="shared" si="18"/>
        <v>-32404427989.549999</v>
      </c>
      <c r="W96" s="263">
        <v>10010815</v>
      </c>
      <c r="X96" s="260"/>
      <c r="Y96" s="268"/>
      <c r="Z96" s="268"/>
      <c r="AA96" s="268"/>
      <c r="AB96" s="264"/>
      <c r="AC96" s="264"/>
      <c r="AD96" s="260">
        <f t="shared" si="19"/>
        <v>80077169.979000002</v>
      </c>
      <c r="AE96" s="260">
        <f>M96*Q96</f>
        <v>53664243.934920006</v>
      </c>
      <c r="AF96" s="260">
        <f t="shared" si="20"/>
        <v>41330630127.110001</v>
      </c>
      <c r="AG96" s="260">
        <f t="shared" si="21"/>
        <v>8926202137.5591297</v>
      </c>
      <c r="AH96" s="260">
        <f t="shared" si="22"/>
        <v>32404427989.550873</v>
      </c>
      <c r="AI96" s="182"/>
      <c r="AJ96" s="265"/>
    </row>
    <row r="97" spans="2:36" outlineLevel="1" x14ac:dyDescent="0.35">
      <c r="B97" s="182">
        <v>13</v>
      </c>
      <c r="C97" s="255">
        <v>44986</v>
      </c>
      <c r="D97" s="183" t="s">
        <v>662</v>
      </c>
      <c r="E97" s="183" t="s">
        <v>599</v>
      </c>
      <c r="F97" s="183" t="s">
        <v>600</v>
      </c>
      <c r="G97" s="256" t="s">
        <v>601</v>
      </c>
      <c r="H97" s="257" t="s">
        <v>704</v>
      </c>
      <c r="I97" s="266" t="s">
        <v>705</v>
      </c>
      <c r="J97" s="258">
        <v>44995.620833333334</v>
      </c>
      <c r="K97" s="258">
        <v>44980</v>
      </c>
      <c r="L97" s="259">
        <v>89430.187000000005</v>
      </c>
      <c r="M97" s="260">
        <v>88999.738000000012</v>
      </c>
      <c r="N97" s="261">
        <v>820.65</v>
      </c>
      <c r="O97" s="261" t="s">
        <v>27</v>
      </c>
      <c r="P97" s="143">
        <v>35</v>
      </c>
      <c r="Q97" s="260">
        <f t="shared" ref="Q97:Q103" si="24">MIN(N97,O97)+P97</f>
        <v>855.65</v>
      </c>
      <c r="R97" s="261">
        <v>434.08</v>
      </c>
      <c r="S97" s="261">
        <f t="shared" si="16"/>
        <v>276.97300000000001</v>
      </c>
      <c r="T97" s="261">
        <v>111.47</v>
      </c>
      <c r="U97" s="262">
        <f t="shared" si="17"/>
        <v>-165.50300000000001</v>
      </c>
      <c r="V97" s="262">
        <f t="shared" si="18"/>
        <v>-19752559398.849998</v>
      </c>
      <c r="W97" s="182">
        <v>10015662</v>
      </c>
      <c r="X97" s="260">
        <v>344690.4</v>
      </c>
      <c r="Y97" s="260"/>
      <c r="Z97" s="260"/>
      <c r="AA97" s="260"/>
      <c r="AB97" s="264"/>
      <c r="AC97" s="264"/>
      <c r="AD97" s="260">
        <f t="shared" si="19"/>
        <v>119348648.65800002</v>
      </c>
      <c r="AE97" s="260">
        <f>M97*Q97</f>
        <v>76152625.819700003</v>
      </c>
      <c r="AF97" s="260">
        <f t="shared" si="20"/>
        <v>33056353264.75</v>
      </c>
      <c r="AG97" s="260">
        <f t="shared" si="21"/>
        <v>13303793865.907263</v>
      </c>
      <c r="AH97" s="260">
        <f t="shared" si="22"/>
        <v>19752559398.842735</v>
      </c>
      <c r="AI97" s="182"/>
      <c r="AJ97" s="265"/>
    </row>
    <row r="98" spans="2:36" outlineLevel="1" x14ac:dyDescent="0.35">
      <c r="B98" s="182">
        <v>14</v>
      </c>
      <c r="C98" s="255">
        <v>44986</v>
      </c>
      <c r="D98" s="183" t="s">
        <v>522</v>
      </c>
      <c r="E98" s="183" t="s">
        <v>599</v>
      </c>
      <c r="F98" s="183" t="s">
        <v>600</v>
      </c>
      <c r="G98" s="256" t="s">
        <v>601</v>
      </c>
      <c r="H98" s="257" t="s">
        <v>706</v>
      </c>
      <c r="I98" s="266" t="s">
        <v>707</v>
      </c>
      <c r="J98" s="258">
        <v>44988.395833333336</v>
      </c>
      <c r="K98" s="258">
        <v>44961</v>
      </c>
      <c r="L98" s="259">
        <v>36678.18</v>
      </c>
      <c r="M98" s="260">
        <v>36738.880000000005</v>
      </c>
      <c r="N98" s="261">
        <v>854.3</v>
      </c>
      <c r="O98" s="261">
        <v>873.35</v>
      </c>
      <c r="P98" s="143">
        <v>35</v>
      </c>
      <c r="Q98" s="260">
        <f t="shared" si="24"/>
        <v>889.3</v>
      </c>
      <c r="R98" s="261">
        <v>434.08</v>
      </c>
      <c r="S98" s="261">
        <f t="shared" si="16"/>
        <v>287.86500000000001</v>
      </c>
      <c r="T98" s="261">
        <v>111.47</v>
      </c>
      <c r="U98" s="262">
        <f t="shared" si="17"/>
        <v>-176.39500000000001</v>
      </c>
      <c r="V98" s="262">
        <f t="shared" si="18"/>
        <v>-8690423903.1200008</v>
      </c>
      <c r="W98" s="182">
        <v>10012637</v>
      </c>
      <c r="X98" s="260">
        <v>177334.6</v>
      </c>
      <c r="Y98" s="260"/>
      <c r="Z98" s="260">
        <v>57182.2</v>
      </c>
      <c r="AA98" s="260">
        <f>Z98*R98</f>
        <v>24821649.375999998</v>
      </c>
      <c r="AB98" s="264"/>
      <c r="AC98" s="264"/>
      <c r="AD98" s="260">
        <f t="shared" si="19"/>
        <v>49266838.080000006</v>
      </c>
      <c r="AE98" s="260">
        <f>L98*Q98</f>
        <v>32617905.473999999</v>
      </c>
      <c r="AF98" s="260">
        <f t="shared" si="20"/>
        <v>14182198343.9</v>
      </c>
      <c r="AG98" s="260">
        <f t="shared" si="21"/>
        <v>5491774440.7776003</v>
      </c>
      <c r="AH98" s="260">
        <f t="shared" si="22"/>
        <v>8690423903.1223984</v>
      </c>
      <c r="AI98" s="182"/>
      <c r="AJ98" s="265"/>
    </row>
    <row r="99" spans="2:36" outlineLevel="1" x14ac:dyDescent="0.35">
      <c r="B99" s="182">
        <v>15</v>
      </c>
      <c r="C99" s="255">
        <v>44986</v>
      </c>
      <c r="D99" s="183" t="s">
        <v>522</v>
      </c>
      <c r="E99" s="183" t="s">
        <v>599</v>
      </c>
      <c r="F99" s="183" t="s">
        <v>600</v>
      </c>
      <c r="G99" s="256" t="s">
        <v>601</v>
      </c>
      <c r="H99" s="257" t="s">
        <v>708</v>
      </c>
      <c r="I99" s="266" t="s">
        <v>709</v>
      </c>
      <c r="J99" s="258">
        <v>45009.368055555555</v>
      </c>
      <c r="K99" s="258">
        <v>44987</v>
      </c>
      <c r="L99" s="259">
        <v>38601.845000000001</v>
      </c>
      <c r="M99" s="260">
        <v>38495.438999999998</v>
      </c>
      <c r="N99" s="261">
        <v>835.7</v>
      </c>
      <c r="O99" s="261" t="s">
        <v>27</v>
      </c>
      <c r="P99" s="143">
        <v>35</v>
      </c>
      <c r="Q99" s="260">
        <f t="shared" si="24"/>
        <v>870.7</v>
      </c>
      <c r="R99" s="261">
        <v>434.08</v>
      </c>
      <c r="S99" s="261">
        <f t="shared" si="16"/>
        <v>281.84399999999999</v>
      </c>
      <c r="T99" s="261">
        <v>111.47</v>
      </c>
      <c r="U99" s="262">
        <f t="shared" si="17"/>
        <v>-170.374</v>
      </c>
      <c r="V99" s="262">
        <f t="shared" si="18"/>
        <v>-8795112000.3299999</v>
      </c>
      <c r="W99" s="182">
        <v>10012637</v>
      </c>
      <c r="X99" s="260">
        <v>47000.800000000003</v>
      </c>
      <c r="Y99" s="260"/>
      <c r="Z99" s="260">
        <v>204696.74</v>
      </c>
      <c r="AA99" s="260">
        <f>Z99*R99</f>
        <v>88854760.899199992</v>
      </c>
      <c r="AB99" s="264">
        <v>192477.19500000001</v>
      </c>
      <c r="AC99" s="264">
        <f>AB99*R99</f>
        <v>83550500.805600002</v>
      </c>
      <c r="AD99" s="260">
        <f t="shared" si="19"/>
        <v>51622383.699000001</v>
      </c>
      <c r="AE99" s="260">
        <f>M99*Q99</f>
        <v>33517978.737300001</v>
      </c>
      <c r="AF99" s="260">
        <f t="shared" si="20"/>
        <v>14549459111.26</v>
      </c>
      <c r="AG99" s="260">
        <f t="shared" si="21"/>
        <v>5754347110.9275303</v>
      </c>
      <c r="AH99" s="260">
        <f t="shared" si="22"/>
        <v>8795112000.3324699</v>
      </c>
      <c r="AI99" s="182"/>
      <c r="AJ99" s="265"/>
    </row>
    <row r="100" spans="2:36" outlineLevel="1" x14ac:dyDescent="0.35">
      <c r="B100" s="182">
        <v>24</v>
      </c>
      <c r="C100" s="255">
        <v>45017</v>
      </c>
      <c r="D100" s="183" t="s">
        <v>86</v>
      </c>
      <c r="E100" s="183" t="s">
        <v>43</v>
      </c>
      <c r="F100" s="183" t="s">
        <v>561</v>
      </c>
      <c r="G100" s="256" t="s">
        <v>562</v>
      </c>
      <c r="H100" s="257" t="s">
        <v>710</v>
      </c>
      <c r="I100" s="266" t="s">
        <v>711</v>
      </c>
      <c r="J100" s="258">
        <v>45031.518750000003</v>
      </c>
      <c r="K100" s="258">
        <v>45015</v>
      </c>
      <c r="L100" s="259">
        <v>59999.741999999998</v>
      </c>
      <c r="M100" s="260">
        <v>59949.002999999997</v>
      </c>
      <c r="N100" s="261">
        <v>896.75</v>
      </c>
      <c r="O100" s="261" t="s">
        <v>27</v>
      </c>
      <c r="P100" s="143">
        <v>51</v>
      </c>
      <c r="Q100" s="260">
        <f t="shared" si="24"/>
        <v>947.75</v>
      </c>
      <c r="R100" s="261">
        <v>762.75</v>
      </c>
      <c r="S100" s="261">
        <f t="shared" si="16"/>
        <v>539.07299999999998</v>
      </c>
      <c r="T100" s="261">
        <v>111.47</v>
      </c>
      <c r="U100" s="262">
        <f t="shared" si="17"/>
        <v>-427.60299999999995</v>
      </c>
      <c r="V100" s="262">
        <f t="shared" si="18"/>
        <v>-34375694903.470001</v>
      </c>
      <c r="W100" s="263">
        <v>10013986</v>
      </c>
      <c r="X100" s="260">
        <v>372086.46</v>
      </c>
      <c r="Y100" s="260">
        <f>R100*X100</f>
        <v>283808947.36500001</v>
      </c>
      <c r="Z100" s="260"/>
      <c r="AA100" s="260"/>
      <c r="AB100" s="264"/>
      <c r="AC100" s="264"/>
      <c r="AD100" s="260">
        <f t="shared" si="19"/>
        <v>80391613.023000002</v>
      </c>
      <c r="AE100" s="260">
        <f>M100*Q100</f>
        <v>56816667.593249999</v>
      </c>
      <c r="AF100" s="260">
        <f t="shared" si="20"/>
        <v>43336948007.150002</v>
      </c>
      <c r="AG100" s="260">
        <f t="shared" si="21"/>
        <v>8961253103.673811</v>
      </c>
      <c r="AH100" s="260">
        <f t="shared" si="22"/>
        <v>34375694903.476189</v>
      </c>
      <c r="AI100" s="182"/>
      <c r="AJ100" s="265"/>
    </row>
    <row r="101" spans="2:36" outlineLevel="1" x14ac:dyDescent="0.35">
      <c r="B101" s="182">
        <v>25</v>
      </c>
      <c r="C101" s="255">
        <v>45017</v>
      </c>
      <c r="D101" s="183" t="s">
        <v>91</v>
      </c>
      <c r="E101" s="183" t="s">
        <v>43</v>
      </c>
      <c r="F101" s="183" t="s">
        <v>561</v>
      </c>
      <c r="G101" s="256" t="s">
        <v>562</v>
      </c>
      <c r="H101" s="257" t="s">
        <v>517</v>
      </c>
      <c r="I101" s="266" t="s">
        <v>712</v>
      </c>
      <c r="J101" s="258">
        <v>45029.736111111109</v>
      </c>
      <c r="K101" s="258">
        <v>45014</v>
      </c>
      <c r="L101" s="259">
        <v>60001.084999999999</v>
      </c>
      <c r="M101" s="260">
        <v>59787.353999999999</v>
      </c>
      <c r="N101" s="261">
        <v>882.4</v>
      </c>
      <c r="O101" s="261" t="s">
        <v>27</v>
      </c>
      <c r="P101" s="143">
        <v>59</v>
      </c>
      <c r="Q101" s="260">
        <f t="shared" si="24"/>
        <v>941.4</v>
      </c>
      <c r="R101" s="261">
        <v>740.67</v>
      </c>
      <c r="S101" s="261">
        <f t="shared" si="16"/>
        <v>519.96</v>
      </c>
      <c r="T101" s="261">
        <v>111.47</v>
      </c>
      <c r="U101" s="262">
        <f t="shared" si="17"/>
        <v>-408.49</v>
      </c>
      <c r="V101" s="262">
        <f t="shared" si="18"/>
        <v>-32750621091.75</v>
      </c>
      <c r="W101" s="263">
        <v>10015335</v>
      </c>
      <c r="X101" s="260">
        <v>382083.33</v>
      </c>
      <c r="Y101" s="260">
        <f>R101*X101</f>
        <v>282997660.03109998</v>
      </c>
      <c r="Z101" s="260"/>
      <c r="AA101" s="260"/>
      <c r="AB101" s="264"/>
      <c r="AC101" s="264"/>
      <c r="AD101" s="260">
        <f t="shared" si="19"/>
        <v>80174841.714000002</v>
      </c>
      <c r="AE101" s="260">
        <f>M101*Q101</f>
        <v>56283815.055599995</v>
      </c>
      <c r="AF101" s="260">
        <f t="shared" si="20"/>
        <v>41687710697.610001</v>
      </c>
      <c r="AG101" s="260">
        <f t="shared" si="21"/>
        <v>8937089605.859581</v>
      </c>
      <c r="AH101" s="260">
        <f t="shared" si="22"/>
        <v>32750621091.75042</v>
      </c>
      <c r="AI101" s="182"/>
      <c r="AJ101" s="265"/>
    </row>
    <row r="102" spans="2:36" outlineLevel="1" x14ac:dyDescent="0.35">
      <c r="B102" s="182">
        <v>26</v>
      </c>
      <c r="C102" s="255">
        <v>45017</v>
      </c>
      <c r="D102" s="183" t="s">
        <v>73</v>
      </c>
      <c r="E102" s="183" t="s">
        <v>43</v>
      </c>
      <c r="F102" s="183" t="s">
        <v>561</v>
      </c>
      <c r="G102" s="256" t="s">
        <v>562</v>
      </c>
      <c r="H102" s="257" t="s">
        <v>713</v>
      </c>
      <c r="I102" s="266" t="s">
        <v>714</v>
      </c>
      <c r="J102" s="258">
        <v>45044.510416666664</v>
      </c>
      <c r="K102" s="258">
        <v>45028</v>
      </c>
      <c r="L102" s="259">
        <v>60834.239999999998</v>
      </c>
      <c r="M102" s="260">
        <v>60853.224000000002</v>
      </c>
      <c r="N102" s="261">
        <v>924.2</v>
      </c>
      <c r="O102" s="261" t="s">
        <v>27</v>
      </c>
      <c r="P102" s="143">
        <v>34</v>
      </c>
      <c r="Q102" s="260">
        <f t="shared" si="24"/>
        <v>958.2</v>
      </c>
      <c r="R102" s="261">
        <v>744.41</v>
      </c>
      <c r="S102" s="261">
        <f t="shared" si="16"/>
        <v>531.91200000000003</v>
      </c>
      <c r="T102" s="261">
        <v>111.47</v>
      </c>
      <c r="U102" s="262">
        <f t="shared" si="17"/>
        <v>-420.44200000000001</v>
      </c>
      <c r="V102" s="262">
        <f t="shared" si="18"/>
        <v>-34309821865.919998</v>
      </c>
      <c r="W102" s="263">
        <v>10011561</v>
      </c>
      <c r="X102" s="260"/>
      <c r="Y102" s="260"/>
      <c r="Z102" s="260"/>
      <c r="AA102" s="260"/>
      <c r="AB102" s="264"/>
      <c r="AC102" s="264"/>
      <c r="AD102" s="260">
        <f t="shared" si="19"/>
        <v>81604173.384000003</v>
      </c>
      <c r="AE102" s="260">
        <f>L102*Q102</f>
        <v>58291368.767999999</v>
      </c>
      <c r="AF102" s="260">
        <f t="shared" si="20"/>
        <v>43406239073.029999</v>
      </c>
      <c r="AG102" s="260">
        <f t="shared" si="21"/>
        <v>9096417207.114481</v>
      </c>
      <c r="AH102" s="260">
        <f t="shared" si="22"/>
        <v>34309821865.91552</v>
      </c>
      <c r="AI102" s="182"/>
      <c r="AJ102" s="265"/>
    </row>
    <row r="103" spans="2:36" outlineLevel="1" x14ac:dyDescent="0.35">
      <c r="B103" s="182">
        <v>97</v>
      </c>
      <c r="C103" s="255">
        <v>45017</v>
      </c>
      <c r="D103" s="183" t="s">
        <v>117</v>
      </c>
      <c r="E103" s="183" t="s">
        <v>574</v>
      </c>
      <c r="F103" s="183" t="s">
        <v>561</v>
      </c>
      <c r="G103" s="256" t="s">
        <v>562</v>
      </c>
      <c r="H103" s="257" t="s">
        <v>715</v>
      </c>
      <c r="I103" s="266" t="s">
        <v>716</v>
      </c>
      <c r="J103" s="258">
        <v>45018.734027777777</v>
      </c>
      <c r="K103" s="258">
        <v>44991</v>
      </c>
      <c r="L103" s="259">
        <v>39312.18</v>
      </c>
      <c r="M103" s="260">
        <v>39362.845000000001</v>
      </c>
      <c r="N103" s="261">
        <v>837.45</v>
      </c>
      <c r="O103" s="261">
        <v>838.45</v>
      </c>
      <c r="P103" s="144">
        <v>90.33</v>
      </c>
      <c r="Q103" s="260">
        <f t="shared" si="24"/>
        <v>927.78000000000009</v>
      </c>
      <c r="R103" s="261">
        <v>773.92</v>
      </c>
      <c r="S103" s="261">
        <f t="shared" si="16"/>
        <v>535.44200000000001</v>
      </c>
      <c r="T103" s="261">
        <v>111.47</v>
      </c>
      <c r="U103" s="262">
        <f t="shared" si="17"/>
        <v>-423.97199999999998</v>
      </c>
      <c r="V103" s="262">
        <f t="shared" si="18"/>
        <v>-22379605865.380001</v>
      </c>
      <c r="W103" s="263">
        <v>10000689</v>
      </c>
      <c r="X103" s="260">
        <v>60610.76</v>
      </c>
      <c r="Y103" s="260">
        <f>R103*X103</f>
        <v>46907879.379199997</v>
      </c>
      <c r="Z103" s="260">
        <v>218593</v>
      </c>
      <c r="AA103" s="260">
        <f>Z103*R103</f>
        <v>169173494.56</v>
      </c>
      <c r="AB103" s="264"/>
      <c r="AC103" s="264"/>
      <c r="AD103" s="260">
        <f t="shared" si="19"/>
        <v>52785575.145000003</v>
      </c>
      <c r="AE103" s="260">
        <f>L103*Q103</f>
        <v>36473054.360400006</v>
      </c>
      <c r="AF103" s="260">
        <f t="shared" si="20"/>
        <v>28263613926.790001</v>
      </c>
      <c r="AG103" s="260">
        <f t="shared" si="21"/>
        <v>5884008061.4131498</v>
      </c>
      <c r="AH103" s="260">
        <f t="shared" si="22"/>
        <v>22379605865.37685</v>
      </c>
      <c r="AI103" s="182"/>
      <c r="AJ103" s="265"/>
    </row>
    <row r="104" spans="2:36" outlineLevel="1" x14ac:dyDescent="0.35">
      <c r="B104" s="182">
        <v>98</v>
      </c>
      <c r="C104" s="255">
        <v>45017</v>
      </c>
      <c r="D104" s="183" t="s">
        <v>33</v>
      </c>
      <c r="E104" s="183" t="s">
        <v>574</v>
      </c>
      <c r="F104" s="183" t="s">
        <v>561</v>
      </c>
      <c r="G104" s="256" t="s">
        <v>562</v>
      </c>
      <c r="H104" s="257" t="s">
        <v>193</v>
      </c>
      <c r="I104" s="266" t="s">
        <v>717</v>
      </c>
      <c r="J104" s="258">
        <v>45021.625</v>
      </c>
      <c r="K104" s="258">
        <v>45005</v>
      </c>
      <c r="L104" s="259">
        <v>60204.235999999997</v>
      </c>
      <c r="M104" s="260">
        <v>60040.625</v>
      </c>
      <c r="N104" s="261">
        <v>757.65</v>
      </c>
      <c r="O104" s="261" t="s">
        <v>27</v>
      </c>
      <c r="P104" s="144">
        <v>90.33</v>
      </c>
      <c r="Q104" s="260">
        <f t="shared" ref="Q104:Q110" si="25">MAX(N104,O104)+P104</f>
        <v>847.98</v>
      </c>
      <c r="R104" s="261">
        <v>741.5</v>
      </c>
      <c r="S104" s="261">
        <f t="shared" si="16"/>
        <v>468.887</v>
      </c>
      <c r="T104" s="261">
        <v>111.47</v>
      </c>
      <c r="U104" s="262">
        <f t="shared" si="17"/>
        <v>-357.41700000000003</v>
      </c>
      <c r="V104" s="262">
        <f t="shared" si="18"/>
        <v>-28777243228</v>
      </c>
      <c r="W104" s="263">
        <v>10000232</v>
      </c>
      <c r="X104" s="260"/>
      <c r="Y104" s="260"/>
      <c r="Z104" s="260"/>
      <c r="AA104" s="260"/>
      <c r="AB104" s="264"/>
      <c r="AC104" s="264"/>
      <c r="AD104" s="260">
        <f t="shared" si="19"/>
        <v>80514478.125</v>
      </c>
      <c r="AE104" s="260">
        <f>M104*Q104</f>
        <v>50913249.1875</v>
      </c>
      <c r="AF104" s="260">
        <f t="shared" si="20"/>
        <v>37752192104.599998</v>
      </c>
      <c r="AG104" s="260">
        <f t="shared" si="21"/>
        <v>8974948876.59375</v>
      </c>
      <c r="AH104" s="260">
        <f t="shared" si="22"/>
        <v>28777243228.006248</v>
      </c>
      <c r="AI104" s="182"/>
      <c r="AJ104" s="265"/>
    </row>
    <row r="105" spans="2:36" outlineLevel="1" x14ac:dyDescent="0.35">
      <c r="B105" s="182">
        <v>99</v>
      </c>
      <c r="C105" s="255">
        <v>45017</v>
      </c>
      <c r="D105" s="183" t="s">
        <v>584</v>
      </c>
      <c r="E105" s="183" t="s">
        <v>574</v>
      </c>
      <c r="F105" s="183" t="s">
        <v>561</v>
      </c>
      <c r="G105" s="256" t="s">
        <v>562</v>
      </c>
      <c r="H105" s="257" t="s">
        <v>268</v>
      </c>
      <c r="I105" s="266" t="s">
        <v>718</v>
      </c>
      <c r="J105" s="258">
        <v>45021.361111111109</v>
      </c>
      <c r="K105" s="258">
        <v>45003</v>
      </c>
      <c r="L105" s="259">
        <v>34396.410000000003</v>
      </c>
      <c r="M105" s="260">
        <v>34484.578000000001</v>
      </c>
      <c r="N105" s="261">
        <v>757.65</v>
      </c>
      <c r="O105" s="261">
        <v>757.65</v>
      </c>
      <c r="P105" s="144">
        <v>90.33</v>
      </c>
      <c r="Q105" s="260">
        <f t="shared" si="25"/>
        <v>847.98</v>
      </c>
      <c r="R105" s="261">
        <v>740.67</v>
      </c>
      <c r="S105" s="261">
        <f t="shared" si="16"/>
        <v>468.36200000000002</v>
      </c>
      <c r="T105" s="261">
        <v>111.47</v>
      </c>
      <c r="U105" s="262">
        <f t="shared" si="17"/>
        <v>-356.89200000000005</v>
      </c>
      <c r="V105" s="262">
        <f t="shared" si="18"/>
        <v>-16504049085.52</v>
      </c>
      <c r="W105" s="263">
        <v>10012215</v>
      </c>
      <c r="X105" s="260">
        <v>51359</v>
      </c>
      <c r="Y105" s="260">
        <f>R105*X105</f>
        <v>38040070.530000001</v>
      </c>
      <c r="Z105" s="260">
        <v>180261.27</v>
      </c>
      <c r="AA105" s="260">
        <f>Z105*R105</f>
        <v>133514114.85089998</v>
      </c>
      <c r="AB105" s="264">
        <v>0</v>
      </c>
      <c r="AC105" s="264"/>
      <c r="AD105" s="260">
        <f t="shared" si="19"/>
        <v>46243819.098000005</v>
      </c>
      <c r="AE105" s="260">
        <f>L105*Q105</f>
        <v>29167467.751800004</v>
      </c>
      <c r="AF105" s="260">
        <f t="shared" si="20"/>
        <v>21658847600.380001</v>
      </c>
      <c r="AG105" s="260">
        <f t="shared" si="21"/>
        <v>5154798514.8540602</v>
      </c>
      <c r="AH105" s="260">
        <f t="shared" si="22"/>
        <v>16504049085.52594</v>
      </c>
      <c r="AI105" s="182"/>
      <c r="AJ105" s="265"/>
    </row>
    <row r="106" spans="2:36" outlineLevel="1" x14ac:dyDescent="0.35">
      <c r="B106" s="182">
        <v>100</v>
      </c>
      <c r="C106" s="255">
        <v>45017</v>
      </c>
      <c r="D106" s="183" t="s">
        <v>156</v>
      </c>
      <c r="E106" s="183" t="s">
        <v>574</v>
      </c>
      <c r="F106" s="183" t="s">
        <v>561</v>
      </c>
      <c r="G106" s="256" t="s">
        <v>562</v>
      </c>
      <c r="H106" s="257" t="s">
        <v>719</v>
      </c>
      <c r="I106" s="266" t="s">
        <v>720</v>
      </c>
      <c r="J106" s="258">
        <v>45032.731249999997</v>
      </c>
      <c r="K106" s="258">
        <v>45015</v>
      </c>
      <c r="L106" s="259">
        <v>89988.52</v>
      </c>
      <c r="M106" s="260">
        <v>89758.646999999997</v>
      </c>
      <c r="N106" s="261">
        <v>896.75</v>
      </c>
      <c r="O106" s="261" t="s">
        <v>27</v>
      </c>
      <c r="P106" s="144">
        <v>73</v>
      </c>
      <c r="Q106" s="260">
        <f t="shared" si="25"/>
        <v>969.75</v>
      </c>
      <c r="R106" s="261">
        <v>762.75</v>
      </c>
      <c r="S106" s="261">
        <f t="shared" si="16"/>
        <v>551.58600000000001</v>
      </c>
      <c r="T106" s="261">
        <v>111.47</v>
      </c>
      <c r="U106" s="262">
        <f t="shared" si="17"/>
        <v>-440.11599999999999</v>
      </c>
      <c r="V106" s="262">
        <f t="shared" si="18"/>
        <v>-52975154571.970001</v>
      </c>
      <c r="W106" s="263">
        <v>10014955</v>
      </c>
      <c r="X106" s="260"/>
      <c r="Y106" s="260"/>
      <c r="Z106" s="260"/>
      <c r="AA106" s="260"/>
      <c r="AB106" s="264"/>
      <c r="AC106" s="264"/>
      <c r="AD106" s="260">
        <f t="shared" si="19"/>
        <v>120366345.62699999</v>
      </c>
      <c r="AE106" s="260">
        <f t="shared" ref="AE106:AE118" si="26">M106*Q106</f>
        <v>87043447.92825</v>
      </c>
      <c r="AF106" s="260">
        <f t="shared" si="20"/>
        <v>66392391119.010002</v>
      </c>
      <c r="AG106" s="260">
        <f t="shared" si="21"/>
        <v>13417236547.041689</v>
      </c>
      <c r="AH106" s="260">
        <f t="shared" si="22"/>
        <v>52975154571.968315</v>
      </c>
      <c r="AI106" s="182"/>
      <c r="AJ106" s="265"/>
    </row>
    <row r="107" spans="2:36" outlineLevel="1" x14ac:dyDescent="0.35">
      <c r="B107" s="182">
        <v>109</v>
      </c>
      <c r="C107" s="255">
        <v>45017</v>
      </c>
      <c r="D107" s="183" t="s">
        <v>721</v>
      </c>
      <c r="E107" s="183" t="s">
        <v>722</v>
      </c>
      <c r="F107" s="183" t="s">
        <v>561</v>
      </c>
      <c r="G107" s="256" t="s">
        <v>562</v>
      </c>
      <c r="H107" s="257" t="s">
        <v>723</v>
      </c>
      <c r="I107" s="266" t="s">
        <v>720</v>
      </c>
      <c r="J107" s="258">
        <v>45031.680555555555</v>
      </c>
      <c r="K107" s="258">
        <v>45015</v>
      </c>
      <c r="L107" s="259">
        <v>60888.991999999998</v>
      </c>
      <c r="M107" s="260">
        <v>60745.593999999997</v>
      </c>
      <c r="N107" s="261">
        <v>896.75</v>
      </c>
      <c r="O107" s="261" t="s">
        <v>27</v>
      </c>
      <c r="P107" s="144">
        <v>89</v>
      </c>
      <c r="Q107" s="260">
        <f t="shared" si="25"/>
        <v>985.75</v>
      </c>
      <c r="R107" s="261">
        <v>770.71</v>
      </c>
      <c r="S107" s="261">
        <f t="shared" si="16"/>
        <v>566.53800000000001</v>
      </c>
      <c r="T107" s="261">
        <v>111.47</v>
      </c>
      <c r="U107" s="262">
        <f t="shared" si="17"/>
        <v>-455.06799999999998</v>
      </c>
      <c r="V107" s="262">
        <f t="shared" si="18"/>
        <v>-37069767176.300003</v>
      </c>
      <c r="W107" s="263">
        <v>10015309</v>
      </c>
      <c r="X107" s="260"/>
      <c r="Y107" s="260"/>
      <c r="Z107" s="260"/>
      <c r="AA107" s="260"/>
      <c r="AB107" s="264"/>
      <c r="AC107" s="264"/>
      <c r="AD107" s="260">
        <f t="shared" si="19"/>
        <v>81459841.55399999</v>
      </c>
      <c r="AE107" s="260">
        <f t="shared" si="26"/>
        <v>59879969.285499997</v>
      </c>
      <c r="AF107" s="260">
        <f t="shared" si="20"/>
        <v>46150095714.32</v>
      </c>
      <c r="AG107" s="260">
        <f t="shared" si="21"/>
        <v>9080328538.0243797</v>
      </c>
      <c r="AH107" s="260">
        <f t="shared" si="22"/>
        <v>37069767176.295624</v>
      </c>
      <c r="AI107" s="182"/>
      <c r="AJ107" s="265"/>
    </row>
    <row r="108" spans="2:36" outlineLevel="1" x14ac:dyDescent="0.35">
      <c r="B108" s="182">
        <v>110</v>
      </c>
      <c r="C108" s="255">
        <v>45017</v>
      </c>
      <c r="D108" s="183" t="s">
        <v>721</v>
      </c>
      <c r="E108" s="183" t="s">
        <v>722</v>
      </c>
      <c r="F108" s="183" t="s">
        <v>561</v>
      </c>
      <c r="G108" s="256" t="s">
        <v>562</v>
      </c>
      <c r="H108" s="257" t="s">
        <v>724</v>
      </c>
      <c r="I108" s="266" t="s">
        <v>725</v>
      </c>
      <c r="J108" s="258">
        <v>45031.631944444445</v>
      </c>
      <c r="K108" s="258">
        <v>45016</v>
      </c>
      <c r="L108" s="259">
        <v>38690.864999999998</v>
      </c>
      <c r="M108" s="260">
        <v>38616.870999999999</v>
      </c>
      <c r="N108" s="261">
        <v>897.9</v>
      </c>
      <c r="O108" s="261" t="s">
        <v>27</v>
      </c>
      <c r="P108" s="144">
        <v>89</v>
      </c>
      <c r="Q108" s="260">
        <f t="shared" si="25"/>
        <v>986.9</v>
      </c>
      <c r="R108" s="261">
        <v>770.71</v>
      </c>
      <c r="S108" s="261">
        <f t="shared" si="16"/>
        <v>567.19899999999996</v>
      </c>
      <c r="T108" s="261">
        <v>111.47</v>
      </c>
      <c r="U108" s="262">
        <f t="shared" si="17"/>
        <v>-455.72899999999993</v>
      </c>
      <c r="V108" s="262">
        <f t="shared" si="18"/>
        <v>-23600028353.310001</v>
      </c>
      <c r="W108" s="263">
        <v>10015309</v>
      </c>
      <c r="X108" s="260">
        <v>282174.2</v>
      </c>
      <c r="Y108" s="260">
        <f>R108*X108</f>
        <v>217474477.68200001</v>
      </c>
      <c r="Z108" s="260">
        <v>209995.88</v>
      </c>
      <c r="AA108" s="260"/>
      <c r="AB108" s="264"/>
      <c r="AC108" s="264"/>
      <c r="AD108" s="260">
        <f t="shared" si="19"/>
        <v>51785224.011</v>
      </c>
      <c r="AE108" s="260">
        <f t="shared" si="26"/>
        <v>38110989.9899</v>
      </c>
      <c r="AF108" s="260">
        <f t="shared" si="20"/>
        <v>29372527273.82</v>
      </c>
      <c r="AG108" s="260">
        <f t="shared" si="21"/>
        <v>5772498920.5061703</v>
      </c>
      <c r="AH108" s="260">
        <f t="shared" si="22"/>
        <v>23600028353.313828</v>
      </c>
      <c r="AI108" s="182"/>
      <c r="AJ108" s="265"/>
    </row>
    <row r="109" spans="2:36" outlineLevel="1" x14ac:dyDescent="0.35">
      <c r="B109" s="182">
        <v>111</v>
      </c>
      <c r="C109" s="255">
        <v>45017</v>
      </c>
      <c r="D109" s="183" t="s">
        <v>36</v>
      </c>
      <c r="E109" s="183" t="s">
        <v>722</v>
      </c>
      <c r="F109" s="183" t="s">
        <v>561</v>
      </c>
      <c r="G109" s="256" t="s">
        <v>562</v>
      </c>
      <c r="H109" s="257" t="s">
        <v>617</v>
      </c>
      <c r="I109" s="266" t="s">
        <v>726</v>
      </c>
      <c r="J109" s="258">
        <v>45026.496527777781</v>
      </c>
      <c r="K109" s="258">
        <v>45015</v>
      </c>
      <c r="L109" s="259">
        <v>37334.152000000002</v>
      </c>
      <c r="M109" s="260">
        <v>37319.334999999999</v>
      </c>
      <c r="N109" s="261">
        <v>896.75</v>
      </c>
      <c r="O109" s="261" t="s">
        <v>27</v>
      </c>
      <c r="P109" s="144">
        <v>73</v>
      </c>
      <c r="Q109" s="260">
        <f t="shared" si="25"/>
        <v>969.75</v>
      </c>
      <c r="R109" s="261">
        <v>762.63</v>
      </c>
      <c r="S109" s="261">
        <f t="shared" si="16"/>
        <v>551.49900000000002</v>
      </c>
      <c r="T109" s="261">
        <v>111.47</v>
      </c>
      <c r="U109" s="262">
        <f t="shared" si="17"/>
        <v>-440.029</v>
      </c>
      <c r="V109" s="262">
        <f t="shared" si="18"/>
        <v>-22021351735.02</v>
      </c>
      <c r="W109" s="263">
        <v>10014937</v>
      </c>
      <c r="X109" s="260">
        <v>14464.45</v>
      </c>
      <c r="Y109" s="260">
        <f>R109*X109</f>
        <v>11031023.5035</v>
      </c>
      <c r="Z109" s="260">
        <v>208957.43</v>
      </c>
      <c r="AA109" s="260">
        <f>Z109*R109</f>
        <v>159357204.8409</v>
      </c>
      <c r="AB109" s="264"/>
      <c r="AC109" s="264"/>
      <c r="AD109" s="260">
        <f t="shared" si="19"/>
        <v>50045228.234999999</v>
      </c>
      <c r="AE109" s="260">
        <f t="shared" si="26"/>
        <v>36190425.116250001</v>
      </c>
      <c r="AF109" s="260">
        <f t="shared" si="20"/>
        <v>27599893326.369999</v>
      </c>
      <c r="AG109" s="260">
        <f t="shared" si="21"/>
        <v>5578541591.3554497</v>
      </c>
      <c r="AH109" s="260">
        <f t="shared" si="22"/>
        <v>22021351735.014549</v>
      </c>
      <c r="AI109" s="182"/>
      <c r="AJ109" s="265"/>
    </row>
    <row r="110" spans="2:36" outlineLevel="1" x14ac:dyDescent="0.35">
      <c r="B110" s="182">
        <v>112</v>
      </c>
      <c r="C110" s="255">
        <v>45017</v>
      </c>
      <c r="D110" s="183" t="s">
        <v>36</v>
      </c>
      <c r="E110" s="183" t="s">
        <v>722</v>
      </c>
      <c r="F110" s="183" t="s">
        <v>561</v>
      </c>
      <c r="G110" s="256" t="s">
        <v>562</v>
      </c>
      <c r="H110" s="257" t="s">
        <v>727</v>
      </c>
      <c r="I110" s="266" t="s">
        <v>728</v>
      </c>
      <c r="J110" s="258">
        <v>45033.506944444445</v>
      </c>
      <c r="K110" s="258">
        <v>45015</v>
      </c>
      <c r="L110" s="259">
        <v>60085.94</v>
      </c>
      <c r="M110" s="260">
        <v>56965.197</v>
      </c>
      <c r="N110" s="261">
        <v>896.75</v>
      </c>
      <c r="O110" s="261" t="s">
        <v>27</v>
      </c>
      <c r="P110" s="144">
        <v>81</v>
      </c>
      <c r="Q110" s="260">
        <f t="shared" si="25"/>
        <v>977.75</v>
      </c>
      <c r="R110" s="261">
        <v>778.41</v>
      </c>
      <c r="S110" s="261">
        <f t="shared" si="16"/>
        <v>567.55399999999997</v>
      </c>
      <c r="T110" s="261">
        <v>111.47</v>
      </c>
      <c r="U110" s="262">
        <f t="shared" si="17"/>
        <v>-456.08399999999995</v>
      </c>
      <c r="V110" s="262">
        <f t="shared" si="18"/>
        <v>-34840406892.360001</v>
      </c>
      <c r="W110" s="263">
        <v>10014937</v>
      </c>
      <c r="X110" s="260">
        <v>0</v>
      </c>
      <c r="Y110" s="260"/>
      <c r="Z110" s="260">
        <v>0</v>
      </c>
      <c r="AA110" s="260"/>
      <c r="AB110" s="264"/>
      <c r="AC110" s="264"/>
      <c r="AD110" s="260">
        <f t="shared" si="19"/>
        <v>76390329.177000001</v>
      </c>
      <c r="AE110" s="260">
        <f t="shared" si="26"/>
        <v>55697721.366750002</v>
      </c>
      <c r="AF110" s="260">
        <f t="shared" si="20"/>
        <v>43355636885.720001</v>
      </c>
      <c r="AG110" s="260">
        <f t="shared" si="21"/>
        <v>8515229993.3601904</v>
      </c>
      <c r="AH110" s="260">
        <f t="shared" si="22"/>
        <v>34840406892.35981</v>
      </c>
      <c r="AI110" s="182"/>
      <c r="AJ110" s="265"/>
    </row>
    <row r="111" spans="2:36" outlineLevel="1" x14ac:dyDescent="0.35">
      <c r="B111" s="182">
        <v>113</v>
      </c>
      <c r="C111" s="255">
        <v>45017</v>
      </c>
      <c r="D111" s="183" t="s">
        <v>33</v>
      </c>
      <c r="E111" s="183" t="s">
        <v>722</v>
      </c>
      <c r="F111" s="183" t="s">
        <v>561</v>
      </c>
      <c r="G111" s="256" t="s">
        <v>562</v>
      </c>
      <c r="H111" s="257" t="s">
        <v>729</v>
      </c>
      <c r="I111" s="266" t="s">
        <v>730</v>
      </c>
      <c r="J111" s="258">
        <v>45030.631944444445</v>
      </c>
      <c r="K111" s="258">
        <v>45011</v>
      </c>
      <c r="L111" s="259">
        <v>37098.250999999997</v>
      </c>
      <c r="M111" s="260">
        <v>37015.070999999996</v>
      </c>
      <c r="N111" s="261">
        <v>855.35</v>
      </c>
      <c r="O111" s="261">
        <v>868.75</v>
      </c>
      <c r="P111" s="144">
        <v>81</v>
      </c>
      <c r="Q111" s="260">
        <f>MIN(N111,O111)+P111</f>
        <v>936.35</v>
      </c>
      <c r="R111" s="261">
        <v>773.92</v>
      </c>
      <c r="S111" s="261">
        <f t="shared" si="16"/>
        <v>540.38800000000003</v>
      </c>
      <c r="T111" s="261">
        <v>111.47</v>
      </c>
      <c r="U111" s="262">
        <f t="shared" si="17"/>
        <v>-428.91800000000001</v>
      </c>
      <c r="V111" s="262">
        <f t="shared" si="18"/>
        <v>-21290292929.279999</v>
      </c>
      <c r="W111" s="263">
        <v>10000232</v>
      </c>
      <c r="X111" s="260"/>
      <c r="Y111" s="260"/>
      <c r="Z111" s="260">
        <v>193616.99</v>
      </c>
      <c r="AA111" s="260"/>
      <c r="AB111" s="264"/>
      <c r="AC111" s="264"/>
      <c r="AD111" s="260">
        <f t="shared" si="19"/>
        <v>49637210.210999995</v>
      </c>
      <c r="AE111" s="260">
        <f t="shared" si="26"/>
        <v>34659061.730849996</v>
      </c>
      <c r="AF111" s="260">
        <f t="shared" si="20"/>
        <v>26823352751.5</v>
      </c>
      <c r="AG111" s="260">
        <f t="shared" si="21"/>
        <v>5533059822.2201691</v>
      </c>
      <c r="AH111" s="260">
        <f t="shared" si="22"/>
        <v>21290292929.279831</v>
      </c>
      <c r="AI111" s="182"/>
      <c r="AJ111" s="265"/>
    </row>
    <row r="112" spans="2:36" outlineLevel="1" x14ac:dyDescent="0.35">
      <c r="B112" s="182">
        <v>114</v>
      </c>
      <c r="C112" s="255">
        <v>45017</v>
      </c>
      <c r="D112" s="183" t="s">
        <v>33</v>
      </c>
      <c r="E112" s="183" t="s">
        <v>722</v>
      </c>
      <c r="F112" s="183" t="s">
        <v>561</v>
      </c>
      <c r="G112" s="256" t="s">
        <v>562</v>
      </c>
      <c r="H112" s="257" t="s">
        <v>731</v>
      </c>
      <c r="I112" s="266" t="s">
        <v>730</v>
      </c>
      <c r="J112" s="258">
        <v>45034.739583333336</v>
      </c>
      <c r="K112" s="258">
        <v>45016</v>
      </c>
      <c r="L112" s="259">
        <v>30040.507000000001</v>
      </c>
      <c r="M112" s="260">
        <v>29916.945</v>
      </c>
      <c r="N112" s="261">
        <v>897.9</v>
      </c>
      <c r="O112" s="261">
        <v>902.55</v>
      </c>
      <c r="P112" s="144">
        <v>81</v>
      </c>
      <c r="Q112" s="260">
        <f>MIN(N112,O112)+P112</f>
        <v>978.9</v>
      </c>
      <c r="R112" s="261">
        <v>773.92</v>
      </c>
      <c r="S112" s="261">
        <f t="shared" si="16"/>
        <v>564.94399999999996</v>
      </c>
      <c r="T112" s="261">
        <v>111.47</v>
      </c>
      <c r="U112" s="262">
        <f t="shared" si="17"/>
        <v>-453.47399999999993</v>
      </c>
      <c r="V112" s="262">
        <f t="shared" si="18"/>
        <v>-18192752557.400002</v>
      </c>
      <c r="W112" s="263">
        <v>10000232</v>
      </c>
      <c r="X112" s="260"/>
      <c r="Y112" s="260"/>
      <c r="Z112" s="260"/>
      <c r="AA112" s="260"/>
      <c r="AB112" s="264">
        <v>149584.72500000001</v>
      </c>
      <c r="AC112" s="264"/>
      <c r="AD112" s="260">
        <f t="shared" si="19"/>
        <v>40118623.244999997</v>
      </c>
      <c r="AE112" s="260">
        <f t="shared" si="26"/>
        <v>29285697.460499998</v>
      </c>
      <c r="AF112" s="260">
        <f t="shared" si="20"/>
        <v>22664775490.52</v>
      </c>
      <c r="AG112" s="260">
        <f t="shared" si="21"/>
        <v>4472022933.1201496</v>
      </c>
      <c r="AH112" s="260">
        <f t="shared" si="22"/>
        <v>18192752557.399849</v>
      </c>
      <c r="AI112" s="182"/>
      <c r="AJ112" s="265"/>
    </row>
    <row r="113" spans="2:36" outlineLevel="1" x14ac:dyDescent="0.35">
      <c r="B113" s="182">
        <v>115</v>
      </c>
      <c r="C113" s="255">
        <v>45017</v>
      </c>
      <c r="D113" s="183" t="s">
        <v>33</v>
      </c>
      <c r="E113" s="183" t="s">
        <v>722</v>
      </c>
      <c r="F113" s="183" t="s">
        <v>561</v>
      </c>
      <c r="G113" s="256" t="s">
        <v>562</v>
      </c>
      <c r="H113" s="257" t="s">
        <v>732</v>
      </c>
      <c r="I113" s="266" t="s">
        <v>733</v>
      </c>
      <c r="J113" s="258">
        <v>45042.65902777778</v>
      </c>
      <c r="K113" s="258">
        <v>45026</v>
      </c>
      <c r="L113" s="259">
        <v>30000</v>
      </c>
      <c r="M113" s="260">
        <v>29918.978999999999</v>
      </c>
      <c r="N113" s="261">
        <v>922.65</v>
      </c>
      <c r="O113" s="261" t="s">
        <v>27</v>
      </c>
      <c r="P113" s="144">
        <v>81</v>
      </c>
      <c r="Q113" s="260">
        <f>MAX(N113,O113)+P113</f>
        <v>1003.65</v>
      </c>
      <c r="R113" s="261">
        <v>773.92</v>
      </c>
      <c r="S113" s="261">
        <f t="shared" si="16"/>
        <v>579.22799999999995</v>
      </c>
      <c r="T113" s="261">
        <v>111.47</v>
      </c>
      <c r="U113" s="262">
        <f t="shared" si="17"/>
        <v>-467.75799999999992</v>
      </c>
      <c r="V113" s="262">
        <f t="shared" si="18"/>
        <v>-18767082825.75</v>
      </c>
      <c r="W113" s="263">
        <v>10000232</v>
      </c>
      <c r="X113" s="260"/>
      <c r="Y113" s="260"/>
      <c r="Z113" s="260"/>
      <c r="AA113" s="260"/>
      <c r="AB113" s="264">
        <v>149594.89499999999</v>
      </c>
      <c r="AC113" s="264"/>
      <c r="AD113" s="260">
        <f t="shared" si="19"/>
        <v>40121350.839000002</v>
      </c>
      <c r="AE113" s="260">
        <f t="shared" si="26"/>
        <v>30028183.27335</v>
      </c>
      <c r="AF113" s="260">
        <f t="shared" si="20"/>
        <v>23239409803.77</v>
      </c>
      <c r="AG113" s="260">
        <f t="shared" si="21"/>
        <v>4472326978.0233297</v>
      </c>
      <c r="AH113" s="260">
        <f t="shared" si="22"/>
        <v>18767082825.74667</v>
      </c>
      <c r="AI113" s="182"/>
      <c r="AJ113" s="265"/>
    </row>
    <row r="114" spans="2:36" outlineLevel="1" x14ac:dyDescent="0.35">
      <c r="B114" s="182">
        <v>116</v>
      </c>
      <c r="C114" s="255">
        <v>45017</v>
      </c>
      <c r="D114" s="183" t="s">
        <v>734</v>
      </c>
      <c r="E114" s="183" t="s">
        <v>722</v>
      </c>
      <c r="F114" s="183" t="s">
        <v>561</v>
      </c>
      <c r="G114" s="256" t="s">
        <v>562</v>
      </c>
      <c r="H114" s="257" t="s">
        <v>504</v>
      </c>
      <c r="I114" s="266" t="s">
        <v>720</v>
      </c>
      <c r="J114" s="258">
        <v>45036.642361111109</v>
      </c>
      <c r="K114" s="258">
        <v>45018</v>
      </c>
      <c r="L114" s="259">
        <v>36622.284</v>
      </c>
      <c r="M114" s="260">
        <v>36590.716999999997</v>
      </c>
      <c r="N114" s="261">
        <v>902.55</v>
      </c>
      <c r="O114" s="261">
        <v>902.55</v>
      </c>
      <c r="P114" s="144">
        <v>81</v>
      </c>
      <c r="Q114" s="260">
        <f>MIN(N114,O114)+P114</f>
        <v>983.55</v>
      </c>
      <c r="R114" s="261">
        <v>434.98</v>
      </c>
      <c r="S114" s="261">
        <f t="shared" si="16"/>
        <v>319.03399999999999</v>
      </c>
      <c r="T114" s="261">
        <v>111.47</v>
      </c>
      <c r="U114" s="262">
        <f t="shared" si="17"/>
        <v>-207.56399999999999</v>
      </c>
      <c r="V114" s="262">
        <f t="shared" si="18"/>
        <v>-10184781797.32</v>
      </c>
      <c r="W114" s="263">
        <v>10014620</v>
      </c>
      <c r="X114" s="260"/>
      <c r="Y114" s="260"/>
      <c r="Z114" s="260"/>
      <c r="AA114" s="260"/>
      <c r="AB114" s="264">
        <v>182953.58499999999</v>
      </c>
      <c r="AC114" s="269">
        <f>AB114*R114</f>
        <v>79581150.403300002</v>
      </c>
      <c r="AD114" s="260">
        <f t="shared" si="19"/>
        <v>49068151.496999994</v>
      </c>
      <c r="AE114" s="260">
        <f t="shared" si="26"/>
        <v>35988799.705349997</v>
      </c>
      <c r="AF114" s="260">
        <f t="shared" si="20"/>
        <v>15654408644.690001</v>
      </c>
      <c r="AG114" s="260">
        <f t="shared" si="21"/>
        <v>5469626847.3705893</v>
      </c>
      <c r="AH114" s="260">
        <f t="shared" si="22"/>
        <v>10184781797.319412</v>
      </c>
      <c r="AI114" s="182"/>
      <c r="AJ114" s="265"/>
    </row>
    <row r="115" spans="2:36" outlineLevel="1" x14ac:dyDescent="0.35">
      <c r="B115" s="182">
        <v>117</v>
      </c>
      <c r="C115" s="255">
        <v>45017</v>
      </c>
      <c r="D115" s="183" t="s">
        <v>734</v>
      </c>
      <c r="E115" s="183" t="s">
        <v>722</v>
      </c>
      <c r="F115" s="183" t="s">
        <v>561</v>
      </c>
      <c r="G115" s="256" t="s">
        <v>562</v>
      </c>
      <c r="H115" s="257" t="s">
        <v>735</v>
      </c>
      <c r="I115" s="266" t="s">
        <v>736</v>
      </c>
      <c r="J115" s="258">
        <v>45037.402777777781</v>
      </c>
      <c r="K115" s="258">
        <v>45021</v>
      </c>
      <c r="L115" s="259">
        <v>59982.235000000001</v>
      </c>
      <c r="M115" s="260">
        <v>59825.404000000002</v>
      </c>
      <c r="N115" s="261">
        <v>918</v>
      </c>
      <c r="O115" s="261" t="s">
        <v>27</v>
      </c>
      <c r="P115" s="144">
        <v>81</v>
      </c>
      <c r="Q115" s="260">
        <f t="shared" ref="Q115:Q121" si="27">MAX(N115,O115)+P115</f>
        <v>999</v>
      </c>
      <c r="R115" s="261">
        <v>434.98</v>
      </c>
      <c r="S115" s="261">
        <f t="shared" si="16"/>
        <v>324.04599999999999</v>
      </c>
      <c r="T115" s="261">
        <v>111.47</v>
      </c>
      <c r="U115" s="262">
        <f t="shared" si="17"/>
        <v>-212.57599999999999</v>
      </c>
      <c r="V115" s="262">
        <f t="shared" si="18"/>
        <v>-17054093853.219999</v>
      </c>
      <c r="W115" s="263">
        <v>10014620</v>
      </c>
      <c r="X115" s="260"/>
      <c r="Y115" s="260"/>
      <c r="Z115" s="260"/>
      <c r="AA115" s="260"/>
      <c r="AB115" s="264"/>
      <c r="AC115" s="264"/>
      <c r="AD115" s="260">
        <f t="shared" si="19"/>
        <v>80225866.763999999</v>
      </c>
      <c r="AE115" s="260">
        <f t="shared" si="26"/>
        <v>59765578.596000001</v>
      </c>
      <c r="AF115" s="260">
        <f t="shared" si="20"/>
        <v>25996871221.41</v>
      </c>
      <c r="AG115" s="260">
        <f t="shared" si="21"/>
        <v>8942777368.1830807</v>
      </c>
      <c r="AH115" s="260">
        <f t="shared" si="22"/>
        <v>17054093853.226919</v>
      </c>
      <c r="AI115" s="182"/>
      <c r="AJ115" s="265"/>
    </row>
    <row r="116" spans="2:36" outlineLevel="1" x14ac:dyDescent="0.35">
      <c r="B116" s="182">
        <v>118</v>
      </c>
      <c r="C116" s="255">
        <v>45017</v>
      </c>
      <c r="D116" s="183" t="s">
        <v>86</v>
      </c>
      <c r="E116" s="183" t="s">
        <v>722</v>
      </c>
      <c r="F116" s="183" t="s">
        <v>561</v>
      </c>
      <c r="G116" s="256" t="s">
        <v>562</v>
      </c>
      <c r="H116" s="257" t="s">
        <v>737</v>
      </c>
      <c r="I116" s="266" t="s">
        <v>738</v>
      </c>
      <c r="J116" s="258">
        <v>45035.597222222219</v>
      </c>
      <c r="K116" s="258">
        <v>45020</v>
      </c>
      <c r="L116" s="259">
        <v>89696.298999999999</v>
      </c>
      <c r="M116" s="260">
        <v>89487.18</v>
      </c>
      <c r="N116" s="261">
        <v>912.65</v>
      </c>
      <c r="O116" s="261" t="s">
        <v>27</v>
      </c>
      <c r="P116" s="144">
        <v>81</v>
      </c>
      <c r="Q116" s="260">
        <f t="shared" si="27"/>
        <v>993.65</v>
      </c>
      <c r="R116" s="261">
        <v>743.07</v>
      </c>
      <c r="S116" s="261">
        <f t="shared" si="16"/>
        <v>550.59799999999996</v>
      </c>
      <c r="T116" s="261">
        <v>111.47</v>
      </c>
      <c r="U116" s="262">
        <f t="shared" si="17"/>
        <v>-439.12799999999993</v>
      </c>
      <c r="V116" s="262">
        <f t="shared" si="18"/>
        <v>-52696373674.290001</v>
      </c>
      <c r="W116" s="263">
        <v>10013986</v>
      </c>
      <c r="X116" s="260">
        <v>87005.9</v>
      </c>
      <c r="Y116" s="260">
        <f>R116*X116</f>
        <v>64651474.112999998</v>
      </c>
      <c r="Z116" s="260"/>
      <c r="AA116" s="260"/>
      <c r="AB116" s="264"/>
      <c r="AC116" s="264"/>
      <c r="AD116" s="260">
        <f t="shared" si="19"/>
        <v>120002308.38</v>
      </c>
      <c r="AE116" s="260">
        <f t="shared" si="26"/>
        <v>88918936.40699999</v>
      </c>
      <c r="AF116" s="260">
        <f t="shared" si="20"/>
        <v>66073030989.410004</v>
      </c>
      <c r="AG116" s="260">
        <f t="shared" si="21"/>
        <v>13376657315.118599</v>
      </c>
      <c r="AH116" s="260">
        <f t="shared" si="22"/>
        <v>52696373674.291405</v>
      </c>
      <c r="AI116" s="182"/>
      <c r="AJ116" s="265"/>
    </row>
    <row r="117" spans="2:36" outlineLevel="1" x14ac:dyDescent="0.35">
      <c r="B117" s="182">
        <v>119</v>
      </c>
      <c r="C117" s="255">
        <v>45017</v>
      </c>
      <c r="D117" s="183" t="s">
        <v>739</v>
      </c>
      <c r="E117" s="183" t="s">
        <v>722</v>
      </c>
      <c r="F117" s="183" t="s">
        <v>561</v>
      </c>
      <c r="G117" s="256" t="s">
        <v>562</v>
      </c>
      <c r="H117" s="257" t="s">
        <v>167</v>
      </c>
      <c r="I117" s="266" t="s">
        <v>725</v>
      </c>
      <c r="J117" s="258">
        <v>45033.545138888891</v>
      </c>
      <c r="K117" s="258">
        <v>45017</v>
      </c>
      <c r="L117" s="259">
        <v>89998.085000000006</v>
      </c>
      <c r="M117" s="260">
        <v>89848.417000000001</v>
      </c>
      <c r="N117" s="261">
        <v>902.55</v>
      </c>
      <c r="O117" s="261" t="s">
        <v>27</v>
      </c>
      <c r="P117" s="144">
        <v>81</v>
      </c>
      <c r="Q117" s="260">
        <f t="shared" si="27"/>
        <v>983.55</v>
      </c>
      <c r="R117" s="261">
        <v>740.38</v>
      </c>
      <c r="S117" s="261">
        <f t="shared" si="16"/>
        <v>543.02800000000002</v>
      </c>
      <c r="T117" s="261">
        <v>111.47</v>
      </c>
      <c r="U117" s="262">
        <f t="shared" si="17"/>
        <v>-431.55799999999999</v>
      </c>
      <c r="V117" s="262">
        <f t="shared" si="18"/>
        <v>-51997011015.68</v>
      </c>
      <c r="W117" s="263">
        <v>10015312</v>
      </c>
      <c r="X117" s="260"/>
      <c r="Y117" s="260"/>
      <c r="Z117" s="260"/>
      <c r="AA117" s="260"/>
      <c r="AB117" s="264"/>
      <c r="AC117" s="264"/>
      <c r="AD117" s="260">
        <f t="shared" si="19"/>
        <v>120486727.197</v>
      </c>
      <c r="AE117" s="260">
        <f t="shared" si="26"/>
        <v>88370410.54034999</v>
      </c>
      <c r="AF117" s="260">
        <f t="shared" si="20"/>
        <v>65427666496.330002</v>
      </c>
      <c r="AG117" s="260">
        <f t="shared" si="21"/>
        <v>13430655480.64959</v>
      </c>
      <c r="AH117" s="260">
        <f t="shared" si="22"/>
        <v>51997011015.680412</v>
      </c>
      <c r="AI117" s="182"/>
      <c r="AJ117" s="265"/>
    </row>
    <row r="118" spans="2:36" outlineLevel="1" x14ac:dyDescent="0.35">
      <c r="B118" s="182">
        <v>120</v>
      </c>
      <c r="C118" s="255">
        <v>45017</v>
      </c>
      <c r="D118" s="183" t="s">
        <v>740</v>
      </c>
      <c r="E118" s="183" t="s">
        <v>722</v>
      </c>
      <c r="F118" s="183" t="s">
        <v>561</v>
      </c>
      <c r="G118" s="256" t="s">
        <v>562</v>
      </c>
      <c r="H118" s="257" t="s">
        <v>304</v>
      </c>
      <c r="I118" s="266" t="s">
        <v>741</v>
      </c>
      <c r="J118" s="258">
        <v>45036.710416666669</v>
      </c>
      <c r="K118" s="258">
        <v>45021</v>
      </c>
      <c r="L118" s="259">
        <v>91276.351999999999</v>
      </c>
      <c r="M118" s="260">
        <v>91269.08</v>
      </c>
      <c r="N118" s="261">
        <v>918</v>
      </c>
      <c r="O118" s="261" t="s">
        <v>27</v>
      </c>
      <c r="P118" s="144">
        <v>81</v>
      </c>
      <c r="Q118" s="260">
        <f t="shared" si="27"/>
        <v>999</v>
      </c>
      <c r="R118" s="261">
        <v>722.39</v>
      </c>
      <c r="S118" s="261">
        <f t="shared" si="16"/>
        <v>538.15599999999995</v>
      </c>
      <c r="T118" s="261">
        <v>111.47</v>
      </c>
      <c r="U118" s="262">
        <f t="shared" si="17"/>
        <v>-426.68599999999992</v>
      </c>
      <c r="V118" s="262">
        <f t="shared" si="18"/>
        <v>-52222883054.970001</v>
      </c>
      <c r="W118" s="263">
        <v>10015307</v>
      </c>
      <c r="X118" s="260">
        <v>0</v>
      </c>
      <c r="Y118" s="260"/>
      <c r="Z118" s="260">
        <v>114757.29</v>
      </c>
      <c r="AA118" s="260">
        <f>Z118*R118</f>
        <v>82899518.723099992</v>
      </c>
      <c r="AB118" s="264"/>
      <c r="AC118" s="264"/>
      <c r="AD118" s="260">
        <f t="shared" si="19"/>
        <v>122391836.28</v>
      </c>
      <c r="AE118" s="260">
        <f t="shared" si="26"/>
        <v>91177810.920000002</v>
      </c>
      <c r="AF118" s="260">
        <f t="shared" si="20"/>
        <v>65865901045.099998</v>
      </c>
      <c r="AG118" s="260">
        <f t="shared" si="21"/>
        <v>13643017990.131599</v>
      </c>
      <c r="AH118" s="260">
        <f t="shared" si="22"/>
        <v>52222883054.968399</v>
      </c>
      <c r="AI118" s="182"/>
      <c r="AJ118" s="265"/>
    </row>
    <row r="119" spans="2:36" outlineLevel="1" x14ac:dyDescent="0.35">
      <c r="B119" s="182">
        <v>121</v>
      </c>
      <c r="C119" s="255">
        <v>45017</v>
      </c>
      <c r="D119" s="183" t="s">
        <v>61</v>
      </c>
      <c r="E119" s="183" t="s">
        <v>722</v>
      </c>
      <c r="F119" s="183" t="s">
        <v>561</v>
      </c>
      <c r="G119" s="256" t="s">
        <v>562</v>
      </c>
      <c r="H119" s="257" t="s">
        <v>742</v>
      </c>
      <c r="I119" s="266" t="s">
        <v>743</v>
      </c>
      <c r="J119" s="258">
        <v>45034.385416666664</v>
      </c>
      <c r="K119" s="258">
        <v>45015</v>
      </c>
      <c r="L119" s="259">
        <v>37070.686999999998</v>
      </c>
      <c r="M119" s="260">
        <v>37141.324999999997</v>
      </c>
      <c r="N119" s="261">
        <v>896.75</v>
      </c>
      <c r="O119" s="261" t="s">
        <v>27</v>
      </c>
      <c r="P119" s="144">
        <v>81</v>
      </c>
      <c r="Q119" s="260">
        <f t="shared" si="27"/>
        <v>977.75</v>
      </c>
      <c r="R119" s="261">
        <v>434.98</v>
      </c>
      <c r="S119" s="261">
        <f t="shared" si="16"/>
        <v>317.15300000000002</v>
      </c>
      <c r="T119" s="261">
        <v>111.47</v>
      </c>
      <c r="U119" s="262">
        <f t="shared" si="17"/>
        <v>-205.68300000000002</v>
      </c>
      <c r="V119" s="262">
        <f t="shared" si="18"/>
        <v>-10244353800.120001</v>
      </c>
      <c r="W119" s="263">
        <v>10015310</v>
      </c>
      <c r="X119" s="260"/>
      <c r="Y119" s="260"/>
      <c r="Z119" s="260">
        <v>208082.75</v>
      </c>
      <c r="AA119" s="260"/>
      <c r="AB119" s="264"/>
      <c r="AC119" s="264"/>
      <c r="AD119" s="260">
        <f t="shared" si="19"/>
        <v>49806516.824999996</v>
      </c>
      <c r="AE119" s="260">
        <f>L119*Q119</f>
        <v>36245864.214249998</v>
      </c>
      <c r="AF119" s="260">
        <f t="shared" si="20"/>
        <v>15796286230.6</v>
      </c>
      <c r="AG119" s="260">
        <f t="shared" si="21"/>
        <v>5551932430.482749</v>
      </c>
      <c r="AH119" s="260">
        <f t="shared" si="22"/>
        <v>10244353800.117252</v>
      </c>
      <c r="AI119" s="182"/>
      <c r="AJ119" s="265"/>
    </row>
    <row r="120" spans="2:36" outlineLevel="1" x14ac:dyDescent="0.35">
      <c r="B120" s="182">
        <v>122</v>
      </c>
      <c r="C120" s="255">
        <v>45017</v>
      </c>
      <c r="D120" s="183" t="s">
        <v>61</v>
      </c>
      <c r="E120" s="183" t="s">
        <v>722</v>
      </c>
      <c r="F120" s="183" t="s">
        <v>561</v>
      </c>
      <c r="G120" s="256" t="s">
        <v>562</v>
      </c>
      <c r="H120" s="257" t="s">
        <v>656</v>
      </c>
      <c r="I120" s="266" t="s">
        <v>744</v>
      </c>
      <c r="J120" s="258">
        <v>45041.350694444445</v>
      </c>
      <c r="K120" s="258">
        <v>45024</v>
      </c>
      <c r="L120" s="259">
        <v>53117.374000000003</v>
      </c>
      <c r="M120" s="260">
        <v>52955.763000000006</v>
      </c>
      <c r="N120" s="261">
        <v>922.65</v>
      </c>
      <c r="O120" s="261" t="s">
        <v>27</v>
      </c>
      <c r="P120" s="144">
        <v>81</v>
      </c>
      <c r="Q120" s="260">
        <f t="shared" si="27"/>
        <v>1003.65</v>
      </c>
      <c r="R120" s="261">
        <v>434.98</v>
      </c>
      <c r="S120" s="261">
        <f t="shared" si="16"/>
        <v>325.55399999999997</v>
      </c>
      <c r="T120" s="261">
        <v>111.47</v>
      </c>
      <c r="U120" s="262">
        <f t="shared" si="17"/>
        <v>-214.08399999999997</v>
      </c>
      <c r="V120" s="262">
        <f t="shared" si="18"/>
        <v>-15202892280.129999</v>
      </c>
      <c r="W120" s="263">
        <v>10015310</v>
      </c>
      <c r="X120" s="260"/>
      <c r="Y120" s="260"/>
      <c r="Z120" s="260"/>
      <c r="AA120" s="260"/>
      <c r="AB120" s="264"/>
      <c r="AC120" s="264"/>
      <c r="AD120" s="260">
        <f t="shared" si="19"/>
        <v>71013678.183000013</v>
      </c>
      <c r="AE120" s="260">
        <f t="shared" ref="AE120:AE130" si="28">M120*Q120</f>
        <v>53149051.534950003</v>
      </c>
      <c r="AF120" s="260">
        <f t="shared" si="20"/>
        <v>23118786987.189999</v>
      </c>
      <c r="AG120" s="260">
        <f t="shared" si="21"/>
        <v>7915894707.0590115</v>
      </c>
      <c r="AH120" s="260">
        <f t="shared" si="22"/>
        <v>15202892280.130987</v>
      </c>
      <c r="AI120" s="182"/>
      <c r="AJ120" s="265"/>
    </row>
    <row r="121" spans="2:36" outlineLevel="1" x14ac:dyDescent="0.35">
      <c r="B121" s="182">
        <v>123</v>
      </c>
      <c r="C121" s="255">
        <v>45017</v>
      </c>
      <c r="D121" s="183" t="s">
        <v>33</v>
      </c>
      <c r="E121" s="183" t="s">
        <v>722</v>
      </c>
      <c r="F121" s="183" t="s">
        <v>561</v>
      </c>
      <c r="G121" s="256" t="s">
        <v>562</v>
      </c>
      <c r="H121" s="257" t="s">
        <v>732</v>
      </c>
      <c r="I121" s="266" t="s">
        <v>745</v>
      </c>
      <c r="J121" s="258">
        <v>45042.65902777778</v>
      </c>
      <c r="K121" s="258">
        <v>45026</v>
      </c>
      <c r="L121" s="259">
        <v>26655.439999999999</v>
      </c>
      <c r="M121" s="260">
        <v>26583.451000000001</v>
      </c>
      <c r="N121" s="261">
        <v>922.65</v>
      </c>
      <c r="O121" s="261" t="s">
        <v>27</v>
      </c>
      <c r="P121" s="144">
        <v>81</v>
      </c>
      <c r="Q121" s="260">
        <f t="shared" si="27"/>
        <v>1003.65</v>
      </c>
      <c r="R121" s="261">
        <v>782.38</v>
      </c>
      <c r="S121" s="261">
        <f t="shared" si="16"/>
        <v>585.55999999999995</v>
      </c>
      <c r="T121" s="261">
        <v>111.47</v>
      </c>
      <c r="U121" s="262">
        <f t="shared" si="17"/>
        <v>-474.08999999999992</v>
      </c>
      <c r="V121" s="262">
        <f t="shared" si="18"/>
        <v>-16900553649.639999</v>
      </c>
      <c r="W121" s="263">
        <v>10000232</v>
      </c>
      <c r="X121" s="260"/>
      <c r="Y121" s="260"/>
      <c r="Z121" s="260"/>
      <c r="AA121" s="260"/>
      <c r="AB121" s="264"/>
      <c r="AC121" s="264"/>
      <c r="AD121" s="260">
        <f t="shared" si="19"/>
        <v>35648407.791000001</v>
      </c>
      <c r="AE121" s="260">
        <f t="shared" si="28"/>
        <v>26680480.59615</v>
      </c>
      <c r="AF121" s="260">
        <f t="shared" si="20"/>
        <v>20874281666.099998</v>
      </c>
      <c r="AG121" s="260">
        <f t="shared" si="21"/>
        <v>3973728016.46277</v>
      </c>
      <c r="AH121" s="260">
        <f t="shared" si="22"/>
        <v>16900553649.637228</v>
      </c>
      <c r="AI121" s="182"/>
      <c r="AJ121" s="265"/>
    </row>
    <row r="122" spans="2:36" outlineLevel="1" x14ac:dyDescent="0.35">
      <c r="B122" s="182">
        <v>19</v>
      </c>
      <c r="C122" s="255">
        <v>45017</v>
      </c>
      <c r="D122" s="183" t="s">
        <v>522</v>
      </c>
      <c r="E122" s="183" t="s">
        <v>599</v>
      </c>
      <c r="F122" s="183" t="s">
        <v>600</v>
      </c>
      <c r="G122" s="256" t="s">
        <v>601</v>
      </c>
      <c r="H122" s="257" t="s">
        <v>664</v>
      </c>
      <c r="I122" s="266" t="s">
        <v>711</v>
      </c>
      <c r="J122" s="258">
        <v>45030.677777777775</v>
      </c>
      <c r="K122" s="258">
        <v>45008</v>
      </c>
      <c r="L122" s="259">
        <v>36848.745000000003</v>
      </c>
      <c r="M122" s="260">
        <v>36828.452000000005</v>
      </c>
      <c r="N122" s="261">
        <v>812.55</v>
      </c>
      <c r="O122" s="261" t="s">
        <v>27</v>
      </c>
      <c r="P122" s="143">
        <v>35</v>
      </c>
      <c r="Q122" s="260">
        <f>MIN(N122,O122)+P122</f>
        <v>847.55</v>
      </c>
      <c r="R122" s="261">
        <v>434.08</v>
      </c>
      <c r="S122" s="261">
        <f t="shared" si="16"/>
        <v>274.351</v>
      </c>
      <c r="T122" s="261">
        <v>111.47</v>
      </c>
      <c r="U122" s="262">
        <f t="shared" si="17"/>
        <v>-162.881</v>
      </c>
      <c r="V122" s="262">
        <f t="shared" si="18"/>
        <v>-8044196475.9700003</v>
      </c>
      <c r="W122" s="182">
        <v>10012637</v>
      </c>
      <c r="X122" s="260">
        <v>290085.95</v>
      </c>
      <c r="Y122" s="260"/>
      <c r="Z122" s="260">
        <v>169940.76</v>
      </c>
      <c r="AA122" s="260">
        <f>Z122*R122</f>
        <v>73767885.100800008</v>
      </c>
      <c r="AB122" s="264"/>
      <c r="AC122" s="264"/>
      <c r="AD122" s="260">
        <f t="shared" si="19"/>
        <v>49386954.132000007</v>
      </c>
      <c r="AE122" s="260">
        <f t="shared" si="28"/>
        <v>31213954.492600001</v>
      </c>
      <c r="AF122" s="260">
        <f t="shared" si="20"/>
        <v>13549360253.07</v>
      </c>
      <c r="AG122" s="260">
        <f t="shared" si="21"/>
        <v>5505163777.0940409</v>
      </c>
      <c r="AH122" s="260">
        <f t="shared" si="22"/>
        <v>8044196475.9759588</v>
      </c>
      <c r="AI122" s="182"/>
      <c r="AJ122" s="265"/>
    </row>
    <row r="123" spans="2:36" outlineLevel="1" x14ac:dyDescent="0.35">
      <c r="B123" s="182">
        <v>20</v>
      </c>
      <c r="C123" s="255">
        <v>45017</v>
      </c>
      <c r="D123" s="183" t="s">
        <v>522</v>
      </c>
      <c r="E123" s="183" t="s">
        <v>599</v>
      </c>
      <c r="F123" s="183" t="s">
        <v>600</v>
      </c>
      <c r="G123" s="256" t="s">
        <v>601</v>
      </c>
      <c r="H123" s="257" t="s">
        <v>746</v>
      </c>
      <c r="I123" s="266" t="s">
        <v>747</v>
      </c>
      <c r="J123" s="258">
        <v>45037.395833333336</v>
      </c>
      <c r="K123" s="258">
        <v>45015</v>
      </c>
      <c r="L123" s="259">
        <v>36799.023999999998</v>
      </c>
      <c r="M123" s="260">
        <v>36544.820999999996</v>
      </c>
      <c r="N123" s="261">
        <v>896.75</v>
      </c>
      <c r="O123" s="261" t="s">
        <v>27</v>
      </c>
      <c r="P123" s="143">
        <v>35</v>
      </c>
      <c r="Q123" s="260">
        <f>MIN(N123,O123)+P123</f>
        <v>931.75</v>
      </c>
      <c r="R123" s="261">
        <v>434.08</v>
      </c>
      <c r="S123" s="261">
        <f t="shared" si="16"/>
        <v>301.60599999999999</v>
      </c>
      <c r="T123" s="261">
        <v>111.47</v>
      </c>
      <c r="U123" s="262">
        <f t="shared" si="17"/>
        <v>-190.136</v>
      </c>
      <c r="V123" s="262">
        <f t="shared" si="18"/>
        <v>-9317919840.8600006</v>
      </c>
      <c r="W123" s="182">
        <v>10012637</v>
      </c>
      <c r="X123" s="260">
        <v>246346.1</v>
      </c>
      <c r="Y123" s="260"/>
      <c r="Z123" s="260">
        <v>192272.08</v>
      </c>
      <c r="AA123" s="260">
        <f>Z123*R123</f>
        <v>83461464.486399993</v>
      </c>
      <c r="AB123" s="264"/>
      <c r="AC123" s="264"/>
      <c r="AD123" s="260">
        <f t="shared" si="19"/>
        <v>49006604.960999995</v>
      </c>
      <c r="AE123" s="260">
        <f t="shared" si="28"/>
        <v>34050636.966749996</v>
      </c>
      <c r="AF123" s="260">
        <f t="shared" si="20"/>
        <v>14780686095.870001</v>
      </c>
      <c r="AG123" s="260">
        <f t="shared" si="21"/>
        <v>5462766255.0026693</v>
      </c>
      <c r="AH123" s="260">
        <f t="shared" si="22"/>
        <v>9317919840.8673325</v>
      </c>
      <c r="AI123" s="182"/>
      <c r="AJ123" s="265"/>
    </row>
    <row r="124" spans="2:36" outlineLevel="1" x14ac:dyDescent="0.35">
      <c r="B124" s="182">
        <v>21</v>
      </c>
      <c r="C124" s="255">
        <v>45017</v>
      </c>
      <c r="D124" s="183" t="s">
        <v>522</v>
      </c>
      <c r="E124" s="183" t="s">
        <v>599</v>
      </c>
      <c r="F124" s="183" t="s">
        <v>600</v>
      </c>
      <c r="G124" s="256" t="s">
        <v>601</v>
      </c>
      <c r="H124" s="257" t="s">
        <v>748</v>
      </c>
      <c r="I124" s="266" t="s">
        <v>749</v>
      </c>
      <c r="J124" s="258">
        <v>45038.402777777781</v>
      </c>
      <c r="K124" s="258">
        <v>45017</v>
      </c>
      <c r="L124" s="259">
        <v>28536.853999999999</v>
      </c>
      <c r="M124" s="260">
        <v>28437.566999999999</v>
      </c>
      <c r="N124" s="261">
        <v>902.55</v>
      </c>
      <c r="O124" s="261" t="s">
        <v>27</v>
      </c>
      <c r="P124" s="143">
        <v>10</v>
      </c>
      <c r="Q124" s="260">
        <f>MIN(N124,O124)+P124</f>
        <v>912.55</v>
      </c>
      <c r="R124" s="261">
        <v>434.08</v>
      </c>
      <c r="S124" s="261">
        <f t="shared" si="16"/>
        <v>295.39100000000002</v>
      </c>
      <c r="T124" s="261">
        <v>111.47</v>
      </c>
      <c r="U124" s="262">
        <f t="shared" si="17"/>
        <v>-183.92100000000002</v>
      </c>
      <c r="V124" s="262">
        <f t="shared" si="18"/>
        <v>-7013786384.4399996</v>
      </c>
      <c r="W124" s="182">
        <v>10012637</v>
      </c>
      <c r="X124" s="260">
        <v>401396.3</v>
      </c>
      <c r="Y124" s="260"/>
      <c r="Z124" s="260">
        <v>69993.429999999993</v>
      </c>
      <c r="AA124" s="260">
        <f>Z124*R124</f>
        <v>30382748.094399996</v>
      </c>
      <c r="AB124" s="264"/>
      <c r="AC124" s="264"/>
      <c r="AD124" s="260">
        <f t="shared" si="19"/>
        <v>38134777.346999995</v>
      </c>
      <c r="AE124" s="260">
        <f t="shared" si="28"/>
        <v>25950701.765849996</v>
      </c>
      <c r="AF124" s="260">
        <f t="shared" si="20"/>
        <v>11264670015.309999</v>
      </c>
      <c r="AG124" s="260">
        <f t="shared" si="21"/>
        <v>4250883630.8700895</v>
      </c>
      <c r="AH124" s="260">
        <f t="shared" si="22"/>
        <v>7013786384.4399099</v>
      </c>
      <c r="AI124" s="182"/>
      <c r="AJ124" s="265"/>
    </row>
    <row r="125" spans="2:36" outlineLevel="1" x14ac:dyDescent="0.35">
      <c r="B125" s="182">
        <v>22</v>
      </c>
      <c r="C125" s="255">
        <v>45017</v>
      </c>
      <c r="D125" s="183" t="s">
        <v>522</v>
      </c>
      <c r="E125" s="183" t="s">
        <v>599</v>
      </c>
      <c r="F125" s="183" t="s">
        <v>600</v>
      </c>
      <c r="G125" s="256" t="s">
        <v>601</v>
      </c>
      <c r="H125" s="257" t="s">
        <v>750</v>
      </c>
      <c r="I125" s="266" t="s">
        <v>751</v>
      </c>
      <c r="J125" s="258">
        <v>45017.357638888891</v>
      </c>
      <c r="K125" s="258">
        <v>44992</v>
      </c>
      <c r="L125" s="259">
        <v>36849.394</v>
      </c>
      <c r="M125" s="260">
        <v>36778.027999999998</v>
      </c>
      <c r="N125" s="261">
        <v>838.45</v>
      </c>
      <c r="O125" s="261">
        <v>808.35</v>
      </c>
      <c r="P125" s="143">
        <v>35</v>
      </c>
      <c r="Q125" s="260">
        <f>MIN(N125,O125)+P125</f>
        <v>843.35</v>
      </c>
      <c r="R125" s="261">
        <v>434.08</v>
      </c>
      <c r="S125" s="261">
        <f t="shared" si="16"/>
        <v>282.73500000000001</v>
      </c>
      <c r="T125" s="261">
        <v>111.47</v>
      </c>
      <c r="U125" s="262">
        <f t="shared" si="17"/>
        <v>-171.26500000000001</v>
      </c>
      <c r="V125" s="262">
        <f t="shared" si="18"/>
        <v>-8446676002.6300001</v>
      </c>
      <c r="W125" s="182">
        <v>10012637</v>
      </c>
      <c r="X125" s="260">
        <v>66119.899999999994</v>
      </c>
      <c r="Y125" s="260"/>
      <c r="Z125" s="260">
        <v>0</v>
      </c>
      <c r="AA125" s="260"/>
      <c r="AB125" s="264"/>
      <c r="AC125" s="264"/>
      <c r="AD125" s="260">
        <f t="shared" si="19"/>
        <v>49319335.548</v>
      </c>
      <c r="AE125" s="260">
        <f t="shared" si="28"/>
        <v>31016749.913800001</v>
      </c>
      <c r="AF125" s="260">
        <f t="shared" si="20"/>
        <v>13944302336.16</v>
      </c>
      <c r="AG125" s="260">
        <f t="shared" si="21"/>
        <v>5497626333.5355597</v>
      </c>
      <c r="AH125" s="260">
        <f t="shared" si="22"/>
        <v>8446676002.6244402</v>
      </c>
      <c r="AI125" s="182"/>
      <c r="AJ125" s="265"/>
    </row>
    <row r="126" spans="2:36" outlineLevel="1" x14ac:dyDescent="0.35">
      <c r="B126" s="182">
        <v>23</v>
      </c>
      <c r="C126" s="255">
        <v>45017</v>
      </c>
      <c r="D126" s="183" t="s">
        <v>522</v>
      </c>
      <c r="E126" s="183" t="s">
        <v>599</v>
      </c>
      <c r="F126" s="183" t="s">
        <v>600</v>
      </c>
      <c r="G126" s="256" t="s">
        <v>601</v>
      </c>
      <c r="H126" s="257" t="s">
        <v>752</v>
      </c>
      <c r="I126" s="266" t="s">
        <v>753</v>
      </c>
      <c r="J126" s="258">
        <v>45019.697916666664</v>
      </c>
      <c r="K126" s="258">
        <v>44974</v>
      </c>
      <c r="L126" s="259">
        <v>36853</v>
      </c>
      <c r="M126" s="260">
        <v>36576.932000000001</v>
      </c>
      <c r="N126" s="261">
        <v>846.45</v>
      </c>
      <c r="O126" s="261">
        <v>785.65</v>
      </c>
      <c r="P126" s="143">
        <v>35</v>
      </c>
      <c r="Q126" s="260">
        <f>MIN(N126,O126)+P126</f>
        <v>820.65</v>
      </c>
      <c r="R126" s="261">
        <v>434.08</v>
      </c>
      <c r="S126" s="261">
        <f t="shared" si="16"/>
        <v>285.32400000000001</v>
      </c>
      <c r="T126" s="261">
        <v>111.47</v>
      </c>
      <c r="U126" s="262">
        <f t="shared" si="17"/>
        <v>-173.85400000000001</v>
      </c>
      <c r="V126" s="262">
        <f t="shared" si="18"/>
        <v>-8527480600.0799999</v>
      </c>
      <c r="W126" s="182">
        <v>10012637</v>
      </c>
      <c r="X126" s="260">
        <v>415385.59999999998</v>
      </c>
      <c r="Y126" s="260"/>
      <c r="Z126" s="260">
        <v>192645.08</v>
      </c>
      <c r="AA126" s="260">
        <f>Z126*R126</f>
        <v>83623376.326399997</v>
      </c>
      <c r="AB126" s="264"/>
      <c r="AC126" s="264"/>
      <c r="AD126" s="260">
        <f t="shared" si="19"/>
        <v>49049665.811999999</v>
      </c>
      <c r="AE126" s="260">
        <f t="shared" si="28"/>
        <v>30016859.2458</v>
      </c>
      <c r="AF126" s="260">
        <f t="shared" si="20"/>
        <v>13995046848.139999</v>
      </c>
      <c r="AG126" s="260">
        <f t="shared" si="21"/>
        <v>5467566248.0636396</v>
      </c>
      <c r="AH126" s="260">
        <f t="shared" si="22"/>
        <v>8527480600.0763597</v>
      </c>
      <c r="AI126" s="182"/>
      <c r="AJ126" s="265"/>
    </row>
    <row r="127" spans="2:36" outlineLevel="1" x14ac:dyDescent="0.35">
      <c r="B127" s="182">
        <v>108</v>
      </c>
      <c r="C127" s="255">
        <v>45047</v>
      </c>
      <c r="D127" s="183" t="s">
        <v>64</v>
      </c>
      <c r="E127" s="183" t="s">
        <v>23</v>
      </c>
      <c r="F127" s="183" t="s">
        <v>561</v>
      </c>
      <c r="G127" s="256" t="s">
        <v>562</v>
      </c>
      <c r="H127" s="257" t="s">
        <v>592</v>
      </c>
      <c r="I127" s="258" t="s">
        <v>745</v>
      </c>
      <c r="J127" s="258">
        <v>45047.383333333331</v>
      </c>
      <c r="K127" s="258">
        <v>45029</v>
      </c>
      <c r="L127" s="259">
        <v>59823.324999999997</v>
      </c>
      <c r="M127" s="260">
        <v>59738.631000000001</v>
      </c>
      <c r="N127" s="261">
        <v>915.75</v>
      </c>
      <c r="O127" s="261"/>
      <c r="P127" s="144">
        <v>35.5</v>
      </c>
      <c r="Q127" s="260">
        <f>MAX(N127,O127)+P127</f>
        <v>951.25</v>
      </c>
      <c r="R127" s="261">
        <v>758.11680000000001</v>
      </c>
      <c r="S127" s="261">
        <f t="shared" si="16"/>
        <v>537.77700000000004</v>
      </c>
      <c r="T127" s="261">
        <v>111.47</v>
      </c>
      <c r="U127" s="262">
        <f t="shared" si="17"/>
        <v>-426.30700000000002</v>
      </c>
      <c r="V127" s="262">
        <f t="shared" si="18"/>
        <v>-34151242394.630001</v>
      </c>
      <c r="W127" s="263">
        <v>10009628</v>
      </c>
      <c r="X127" s="260"/>
      <c r="Y127" s="260"/>
      <c r="Z127" s="260"/>
      <c r="AA127" s="260"/>
      <c r="AB127" s="264"/>
      <c r="AC127" s="264"/>
      <c r="AD127" s="260">
        <f t="shared" si="19"/>
        <v>80109504.171000004</v>
      </c>
      <c r="AE127" s="260">
        <f t="shared" si="28"/>
        <v>56826372.738750003</v>
      </c>
      <c r="AF127" s="260">
        <f t="shared" si="20"/>
        <v>43081048824.57</v>
      </c>
      <c r="AG127" s="260">
        <f t="shared" si="21"/>
        <v>8929806429.94137</v>
      </c>
      <c r="AH127" s="260">
        <f t="shared" si="22"/>
        <v>34151242394.628632</v>
      </c>
      <c r="AI127" s="182"/>
      <c r="AJ127" s="265"/>
    </row>
    <row r="128" spans="2:36" outlineLevel="1" x14ac:dyDescent="0.35">
      <c r="B128" s="182">
        <v>124</v>
      </c>
      <c r="C128" s="255">
        <v>45047</v>
      </c>
      <c r="D128" s="183" t="s">
        <v>49</v>
      </c>
      <c r="E128" s="183" t="s">
        <v>722</v>
      </c>
      <c r="F128" s="183" t="s">
        <v>561</v>
      </c>
      <c r="G128" s="256" t="s">
        <v>562</v>
      </c>
      <c r="H128" s="257" t="s">
        <v>754</v>
      </c>
      <c r="I128" s="266" t="s">
        <v>714</v>
      </c>
      <c r="J128" s="258">
        <v>45053.479166666664</v>
      </c>
      <c r="K128" s="258">
        <v>45028</v>
      </c>
      <c r="L128" s="259">
        <v>89912.932000000001</v>
      </c>
      <c r="M128" s="260">
        <v>89419.959000000017</v>
      </c>
      <c r="N128" s="261">
        <v>924.2</v>
      </c>
      <c r="O128" s="261"/>
      <c r="P128" s="144">
        <v>73</v>
      </c>
      <c r="Q128" s="260">
        <f>MIN(N128,O128)+P128</f>
        <v>997.2</v>
      </c>
      <c r="R128" s="261">
        <v>436.38</v>
      </c>
      <c r="S128" s="261">
        <f t="shared" si="16"/>
        <v>324.50299999999999</v>
      </c>
      <c r="T128" s="261">
        <v>111.47</v>
      </c>
      <c r="U128" s="262">
        <f t="shared" si="17"/>
        <v>-213.03299999999999</v>
      </c>
      <c r="V128" s="262">
        <f t="shared" si="18"/>
        <v>-25545248250.490002</v>
      </c>
      <c r="W128" s="263">
        <v>10015335</v>
      </c>
      <c r="X128" s="260"/>
      <c r="Y128" s="260"/>
      <c r="Z128" s="260"/>
      <c r="AA128" s="260"/>
      <c r="AB128" s="264"/>
      <c r="AC128" s="264"/>
      <c r="AD128" s="260">
        <f t="shared" si="19"/>
        <v>119912165.01900002</v>
      </c>
      <c r="AE128" s="260">
        <f t="shared" si="28"/>
        <v>89169583.114800021</v>
      </c>
      <c r="AF128" s="260">
        <f t="shared" si="20"/>
        <v>38911857285.160004</v>
      </c>
      <c r="AG128" s="260">
        <f t="shared" si="21"/>
        <v>13366609034.667933</v>
      </c>
      <c r="AH128" s="260">
        <f t="shared" si="22"/>
        <v>25545248250.492073</v>
      </c>
      <c r="AI128" s="182"/>
      <c r="AJ128" s="265"/>
    </row>
    <row r="129" spans="2:36" outlineLevel="1" x14ac:dyDescent="0.35">
      <c r="B129" s="182">
        <v>125</v>
      </c>
      <c r="C129" s="255">
        <v>45047</v>
      </c>
      <c r="D129" s="183" t="s">
        <v>86</v>
      </c>
      <c r="E129" s="183" t="s">
        <v>722</v>
      </c>
      <c r="F129" s="183" t="s">
        <v>561</v>
      </c>
      <c r="G129" s="256" t="s">
        <v>562</v>
      </c>
      <c r="H129" s="257" t="s">
        <v>755</v>
      </c>
      <c r="I129" s="266" t="s">
        <v>745</v>
      </c>
      <c r="J129" s="258">
        <v>45050.333333333336</v>
      </c>
      <c r="K129" s="258">
        <v>45036</v>
      </c>
      <c r="L129" s="259">
        <v>36230.307999999997</v>
      </c>
      <c r="M129" s="260">
        <v>36229.649000000005</v>
      </c>
      <c r="N129" s="261">
        <v>847.6</v>
      </c>
      <c r="O129" s="261" t="s">
        <v>27</v>
      </c>
      <c r="P129" s="144">
        <v>81</v>
      </c>
      <c r="Q129" s="260">
        <f t="shared" ref="Q129:Q137" si="29">MAX(N129,O129)+P129</f>
        <v>928.6</v>
      </c>
      <c r="R129" s="261">
        <v>759.86</v>
      </c>
      <c r="S129" s="261">
        <f t="shared" si="16"/>
        <v>526.17899999999997</v>
      </c>
      <c r="T129" s="261">
        <v>111.47</v>
      </c>
      <c r="U129" s="262">
        <f t="shared" si="17"/>
        <v>-414.70899999999995</v>
      </c>
      <c r="V129" s="262">
        <f t="shared" si="18"/>
        <v>-20148205181.080002</v>
      </c>
      <c r="W129" s="263">
        <v>10013986</v>
      </c>
      <c r="X129" s="260"/>
      <c r="Y129" s="260"/>
      <c r="Z129" s="260"/>
      <c r="AA129" s="260"/>
      <c r="AB129" s="264">
        <v>181151.54</v>
      </c>
      <c r="AC129" s="264">
        <f>AB129*R129</f>
        <v>137649809.18440002</v>
      </c>
      <c r="AD129" s="260">
        <f t="shared" si="19"/>
        <v>48583959.309000008</v>
      </c>
      <c r="AE129" s="260">
        <f t="shared" si="28"/>
        <v>33642852.061400004</v>
      </c>
      <c r="AF129" s="260">
        <f t="shared" si="20"/>
        <v>25563859125.25</v>
      </c>
      <c r="AG129" s="260">
        <f t="shared" si="21"/>
        <v>5415653944.1742306</v>
      </c>
      <c r="AH129" s="260">
        <f t="shared" si="22"/>
        <v>20148205181.075768</v>
      </c>
      <c r="AI129" s="182"/>
      <c r="AJ129" s="265"/>
    </row>
    <row r="130" spans="2:36" outlineLevel="1" x14ac:dyDescent="0.35">
      <c r="B130" s="182">
        <v>126</v>
      </c>
      <c r="C130" s="255">
        <v>45047</v>
      </c>
      <c r="D130" s="183" t="s">
        <v>86</v>
      </c>
      <c r="E130" s="183" t="s">
        <v>722</v>
      </c>
      <c r="F130" s="183" t="s">
        <v>561</v>
      </c>
      <c r="G130" s="256" t="s">
        <v>562</v>
      </c>
      <c r="H130" s="257" t="s">
        <v>756</v>
      </c>
      <c r="I130" s="266" t="s">
        <v>757</v>
      </c>
      <c r="J130" s="258">
        <v>45057.526388888888</v>
      </c>
      <c r="K130" s="258">
        <v>45039</v>
      </c>
      <c r="L130" s="259">
        <v>59408.284</v>
      </c>
      <c r="M130" s="260">
        <v>59277.224999999999</v>
      </c>
      <c r="N130" s="261">
        <v>832.8</v>
      </c>
      <c r="O130" s="261" t="s">
        <v>27</v>
      </c>
      <c r="P130" s="144">
        <v>81</v>
      </c>
      <c r="Q130" s="260">
        <f t="shared" si="29"/>
        <v>913.8</v>
      </c>
      <c r="R130" s="261">
        <v>759.86</v>
      </c>
      <c r="S130" s="261">
        <f t="shared" si="16"/>
        <v>517.79300000000001</v>
      </c>
      <c r="T130" s="261">
        <v>111.47</v>
      </c>
      <c r="U130" s="262">
        <f t="shared" si="17"/>
        <v>-406.32299999999998</v>
      </c>
      <c r="V130" s="262">
        <f t="shared" si="18"/>
        <v>-32298923557.419998</v>
      </c>
      <c r="W130" s="263">
        <v>10013986</v>
      </c>
      <c r="X130" s="260">
        <v>468085.42</v>
      </c>
      <c r="Y130" s="260">
        <f>R130*X130</f>
        <v>355679387.24119997</v>
      </c>
      <c r="Z130" s="260"/>
      <c r="AA130" s="260"/>
      <c r="AB130" s="264">
        <v>297041.42</v>
      </c>
      <c r="AC130" s="264">
        <f>AB130*R130</f>
        <v>225709893.4012</v>
      </c>
      <c r="AD130" s="260">
        <f t="shared" si="19"/>
        <v>79490758.724999994</v>
      </c>
      <c r="AE130" s="260">
        <f t="shared" si="28"/>
        <v>54167528.204999998</v>
      </c>
      <c r="AF130" s="260">
        <f t="shared" si="20"/>
        <v>41159758432.489998</v>
      </c>
      <c r="AG130" s="260">
        <f t="shared" si="21"/>
        <v>8860834875.0757484</v>
      </c>
      <c r="AH130" s="260">
        <f t="shared" si="22"/>
        <v>32298923557.414249</v>
      </c>
      <c r="AI130" s="182"/>
      <c r="AJ130" s="265"/>
    </row>
    <row r="131" spans="2:36" outlineLevel="1" x14ac:dyDescent="0.35">
      <c r="B131" s="182">
        <v>127</v>
      </c>
      <c r="C131" s="255">
        <v>45047</v>
      </c>
      <c r="D131" s="183" t="s">
        <v>721</v>
      </c>
      <c r="E131" s="183" t="s">
        <v>722</v>
      </c>
      <c r="F131" s="183" t="s">
        <v>561</v>
      </c>
      <c r="G131" s="256" t="s">
        <v>562</v>
      </c>
      <c r="H131" s="257" t="s">
        <v>758</v>
      </c>
      <c r="I131" s="266" t="s">
        <v>759</v>
      </c>
      <c r="J131" s="258">
        <v>45052.667361111111</v>
      </c>
      <c r="K131" s="258">
        <v>45029</v>
      </c>
      <c r="L131" s="259">
        <v>39066.434000000001</v>
      </c>
      <c r="M131" s="260">
        <v>39202.550999999999</v>
      </c>
      <c r="N131" s="261">
        <v>915.75</v>
      </c>
      <c r="O131" s="261"/>
      <c r="P131" s="144">
        <v>89</v>
      </c>
      <c r="Q131" s="260">
        <f t="shared" si="29"/>
        <v>1004.75</v>
      </c>
      <c r="R131" s="261">
        <v>745.19</v>
      </c>
      <c r="S131" s="261">
        <f t="shared" si="16"/>
        <v>558.33699999999999</v>
      </c>
      <c r="T131" s="261">
        <v>111.47</v>
      </c>
      <c r="U131" s="262">
        <f t="shared" si="17"/>
        <v>-446.86699999999996</v>
      </c>
      <c r="V131" s="262">
        <f t="shared" si="18"/>
        <v>-23492075645.700001</v>
      </c>
      <c r="W131" s="263">
        <v>10015309</v>
      </c>
      <c r="X131" s="260">
        <v>42122.5</v>
      </c>
      <c r="Y131" s="260">
        <f>R131*X131</f>
        <v>31389265.775000002</v>
      </c>
      <c r="Z131" s="260">
        <v>215853.47</v>
      </c>
      <c r="AA131" s="260"/>
      <c r="AB131" s="264"/>
      <c r="AC131" s="264"/>
      <c r="AD131" s="260">
        <f t="shared" si="19"/>
        <v>52570620.891000003</v>
      </c>
      <c r="AE131" s="260">
        <f>L131*Q131</f>
        <v>39251999.561499998</v>
      </c>
      <c r="AF131" s="260">
        <f t="shared" si="20"/>
        <v>29352122756.419998</v>
      </c>
      <c r="AG131" s="260">
        <f t="shared" si="21"/>
        <v>5860047110.7197704</v>
      </c>
      <c r="AH131" s="260">
        <f t="shared" si="22"/>
        <v>23492075645.700226</v>
      </c>
      <c r="AI131" s="182"/>
      <c r="AJ131" s="265"/>
    </row>
    <row r="132" spans="2:36" outlineLevel="1" x14ac:dyDescent="0.35">
      <c r="B132" s="182">
        <v>128</v>
      </c>
      <c r="C132" s="255">
        <v>45047</v>
      </c>
      <c r="D132" s="183" t="s">
        <v>721</v>
      </c>
      <c r="E132" s="183" t="s">
        <v>722</v>
      </c>
      <c r="F132" s="183" t="s">
        <v>561</v>
      </c>
      <c r="G132" s="256" t="s">
        <v>562</v>
      </c>
      <c r="H132" s="257" t="s">
        <v>286</v>
      </c>
      <c r="I132" s="266" t="s">
        <v>760</v>
      </c>
      <c r="J132" s="258">
        <v>45057.440972222219</v>
      </c>
      <c r="K132" s="258">
        <v>45041</v>
      </c>
      <c r="L132" s="259">
        <v>59968.548000000003</v>
      </c>
      <c r="M132" s="260">
        <v>59791.372000000003</v>
      </c>
      <c r="N132" s="261">
        <v>831.8</v>
      </c>
      <c r="O132" s="261" t="s">
        <v>27</v>
      </c>
      <c r="P132" s="144">
        <v>81</v>
      </c>
      <c r="Q132" s="260">
        <f t="shared" si="29"/>
        <v>912.8</v>
      </c>
      <c r="R132" s="261">
        <v>745.19</v>
      </c>
      <c r="S132" s="261">
        <f t="shared" si="16"/>
        <v>507.24</v>
      </c>
      <c r="T132" s="261">
        <v>111.47</v>
      </c>
      <c r="U132" s="262">
        <f t="shared" si="17"/>
        <v>-395.77</v>
      </c>
      <c r="V132" s="262">
        <f t="shared" si="18"/>
        <v>-31732929568.529999</v>
      </c>
      <c r="W132" s="263">
        <v>10015309</v>
      </c>
      <c r="X132" s="260"/>
      <c r="Y132" s="260"/>
      <c r="Z132" s="260"/>
      <c r="AA132" s="260"/>
      <c r="AB132" s="264"/>
      <c r="AC132" s="264"/>
      <c r="AD132" s="260">
        <f t="shared" si="19"/>
        <v>80180229.851999998</v>
      </c>
      <c r="AE132" s="260">
        <f t="shared" ref="AE132:AE138" si="30">M132*Q132</f>
        <v>54577564.361599997</v>
      </c>
      <c r="AF132" s="260">
        <f t="shared" si="20"/>
        <v>40670619790.129997</v>
      </c>
      <c r="AG132" s="260">
        <f t="shared" si="21"/>
        <v>8937690221.6024399</v>
      </c>
      <c r="AH132" s="260">
        <f t="shared" si="22"/>
        <v>31732929568.527557</v>
      </c>
      <c r="AI132" s="182"/>
      <c r="AJ132" s="265"/>
    </row>
    <row r="133" spans="2:36" outlineLevel="1" x14ac:dyDescent="0.35">
      <c r="B133" s="182">
        <v>129</v>
      </c>
      <c r="C133" s="255">
        <v>45047</v>
      </c>
      <c r="D133" s="183" t="s">
        <v>734</v>
      </c>
      <c r="E133" s="183" t="s">
        <v>722</v>
      </c>
      <c r="F133" s="183" t="s">
        <v>561</v>
      </c>
      <c r="G133" s="256" t="s">
        <v>562</v>
      </c>
      <c r="H133" s="257" t="s">
        <v>761</v>
      </c>
      <c r="I133" s="266" t="s">
        <v>762</v>
      </c>
      <c r="J133" s="258">
        <v>45050.520833333336</v>
      </c>
      <c r="K133" s="258">
        <v>45034</v>
      </c>
      <c r="L133" s="259">
        <v>37129.512000000002</v>
      </c>
      <c r="M133" s="260">
        <v>37031.203999999998</v>
      </c>
      <c r="N133" s="261">
        <v>872.25</v>
      </c>
      <c r="O133" s="261" t="s">
        <v>27</v>
      </c>
      <c r="P133" s="144">
        <v>89</v>
      </c>
      <c r="Q133" s="260">
        <f t="shared" si="29"/>
        <v>961.25</v>
      </c>
      <c r="R133" s="261">
        <v>436.38</v>
      </c>
      <c r="S133" s="261">
        <f t="shared" ref="S133:S147" si="31">ROUND((N133+P133)*R133/1341,3)</f>
        <v>312.80399999999997</v>
      </c>
      <c r="T133" s="261">
        <v>111.47</v>
      </c>
      <c r="U133" s="262">
        <f t="shared" ref="U133:U147" si="32">T133-S133</f>
        <v>-201.33399999999997</v>
      </c>
      <c r="V133" s="262">
        <f t="shared" ref="V133:V147" si="33">IFERROR(ROUND((T133-S133)*M133*1341,2),0)</f>
        <v>-9998013811.4500008</v>
      </c>
      <c r="W133" s="263">
        <v>10014620</v>
      </c>
      <c r="X133" s="260">
        <v>112112</v>
      </c>
      <c r="Y133" s="260">
        <f>R133*X133</f>
        <v>48923434.560000002</v>
      </c>
      <c r="Z133" s="260"/>
      <c r="AA133" s="260"/>
      <c r="AB133" s="264"/>
      <c r="AC133" s="264"/>
      <c r="AD133" s="260">
        <f t="shared" ref="AD133:AD147" si="34">M133*1341</f>
        <v>49658844.563999996</v>
      </c>
      <c r="AE133" s="260">
        <f t="shared" si="30"/>
        <v>35596244.844999999</v>
      </c>
      <c r="AF133" s="260">
        <f t="shared" ref="AF133:AF147" si="35">IFERROR(ROUND((S133)*M133*1341,2),0)</f>
        <v>15533485215</v>
      </c>
      <c r="AG133" s="260">
        <f t="shared" ref="AG133:AG147" si="36">AD133*T133</f>
        <v>5535471403.5490799</v>
      </c>
      <c r="AH133" s="260">
        <f t="shared" ref="AH133:AH147" si="37">AF133-AG133</f>
        <v>9998013811.4509201</v>
      </c>
      <c r="AI133" s="182"/>
      <c r="AJ133" s="265"/>
    </row>
    <row r="134" spans="2:36" outlineLevel="1" x14ac:dyDescent="0.35">
      <c r="B134" s="182">
        <v>130</v>
      </c>
      <c r="C134" s="255">
        <v>45047</v>
      </c>
      <c r="D134" s="183" t="s">
        <v>734</v>
      </c>
      <c r="E134" s="183" t="s">
        <v>722</v>
      </c>
      <c r="F134" s="183" t="s">
        <v>561</v>
      </c>
      <c r="G134" s="256" t="s">
        <v>562</v>
      </c>
      <c r="H134" s="257" t="s">
        <v>229</v>
      </c>
      <c r="I134" s="266" t="s">
        <v>763</v>
      </c>
      <c r="J134" s="258">
        <v>45062.371527777781</v>
      </c>
      <c r="K134" s="258">
        <v>45046</v>
      </c>
      <c r="L134" s="259">
        <v>60898.300999999999</v>
      </c>
      <c r="M134" s="260">
        <v>60770.104999999996</v>
      </c>
      <c r="N134" s="261">
        <v>794.35</v>
      </c>
      <c r="O134" s="261" t="s">
        <v>27</v>
      </c>
      <c r="P134" s="144">
        <v>81</v>
      </c>
      <c r="Q134" s="260">
        <f t="shared" si="29"/>
        <v>875.35</v>
      </c>
      <c r="R134" s="261">
        <v>436.38</v>
      </c>
      <c r="S134" s="261">
        <f t="shared" si="31"/>
        <v>284.851</v>
      </c>
      <c r="T134" s="261">
        <v>111.47</v>
      </c>
      <c r="U134" s="262">
        <f t="shared" si="32"/>
        <v>-173.381</v>
      </c>
      <c r="V134" s="262">
        <f t="shared" si="33"/>
        <v>-14129287692.08</v>
      </c>
      <c r="W134" s="263">
        <v>10014620</v>
      </c>
      <c r="X134" s="260"/>
      <c r="Y134" s="260"/>
      <c r="Z134" s="260"/>
      <c r="AA134" s="260"/>
      <c r="AB134" s="264">
        <v>303850.52499999997</v>
      </c>
      <c r="AC134" s="264">
        <f>AB134*R134</f>
        <v>132594292.09949999</v>
      </c>
      <c r="AD134" s="260">
        <f t="shared" si="34"/>
        <v>81492710.804999992</v>
      </c>
      <c r="AE134" s="260">
        <f t="shared" si="30"/>
        <v>53195111.411749996</v>
      </c>
      <c r="AF134" s="260">
        <f t="shared" si="35"/>
        <v>23213280165.52</v>
      </c>
      <c r="AG134" s="260">
        <f t="shared" si="36"/>
        <v>9083992473.4333496</v>
      </c>
      <c r="AH134" s="260">
        <f t="shared" si="37"/>
        <v>14129287692.086651</v>
      </c>
      <c r="AI134" s="182"/>
      <c r="AJ134" s="265"/>
    </row>
    <row r="135" spans="2:36" outlineLevel="1" x14ac:dyDescent="0.35">
      <c r="B135" s="182">
        <v>131</v>
      </c>
      <c r="C135" s="255">
        <v>45047</v>
      </c>
      <c r="D135" s="183" t="s">
        <v>36</v>
      </c>
      <c r="E135" s="183" t="s">
        <v>722</v>
      </c>
      <c r="F135" s="183" t="s">
        <v>561</v>
      </c>
      <c r="G135" s="256" t="s">
        <v>562</v>
      </c>
      <c r="H135" s="257" t="s">
        <v>764</v>
      </c>
      <c r="I135" s="266" t="s">
        <v>765</v>
      </c>
      <c r="J135" s="258">
        <v>45054.71875</v>
      </c>
      <c r="K135" s="258">
        <v>45038</v>
      </c>
      <c r="L135" s="259">
        <v>37638.288</v>
      </c>
      <c r="M135" s="260">
        <v>37573.862000000001</v>
      </c>
      <c r="N135" s="261">
        <v>832.8</v>
      </c>
      <c r="O135" s="261" t="s">
        <v>27</v>
      </c>
      <c r="P135" s="144">
        <v>81</v>
      </c>
      <c r="Q135" s="260">
        <f t="shared" si="29"/>
        <v>913.8</v>
      </c>
      <c r="R135" s="261">
        <v>756.91</v>
      </c>
      <c r="S135" s="261">
        <f t="shared" si="31"/>
        <v>515.78300000000002</v>
      </c>
      <c r="T135" s="261">
        <v>111.47</v>
      </c>
      <c r="U135" s="262">
        <f t="shared" si="32"/>
        <v>-404.31299999999999</v>
      </c>
      <c r="V135" s="262">
        <f t="shared" si="33"/>
        <v>-20371936762.389999</v>
      </c>
      <c r="W135" s="263">
        <v>10014937</v>
      </c>
      <c r="X135" s="260">
        <v>147824.6</v>
      </c>
      <c r="Y135" s="260">
        <f>R135*X135</f>
        <v>111889917.986</v>
      </c>
      <c r="Z135" s="260">
        <v>197764.27</v>
      </c>
      <c r="AA135" s="260">
        <f>Z135*R135</f>
        <v>149689753.60569999</v>
      </c>
      <c r="AB135" s="264"/>
      <c r="AC135" s="264"/>
      <c r="AD135" s="260">
        <f t="shared" si="34"/>
        <v>50386548.942000002</v>
      </c>
      <c r="AE135" s="260">
        <f t="shared" si="30"/>
        <v>34334995.095600002</v>
      </c>
      <c r="AF135" s="260">
        <f t="shared" si="35"/>
        <v>25988525372.950001</v>
      </c>
      <c r="AG135" s="260">
        <f t="shared" si="36"/>
        <v>5616588610.5647402</v>
      </c>
      <c r="AH135" s="260">
        <f t="shared" si="37"/>
        <v>20371936762.385262</v>
      </c>
      <c r="AI135" s="182"/>
      <c r="AJ135" s="265"/>
    </row>
    <row r="136" spans="2:36" outlineLevel="1" x14ac:dyDescent="0.35">
      <c r="B136" s="182">
        <v>132</v>
      </c>
      <c r="C136" s="255">
        <v>45047</v>
      </c>
      <c r="D136" s="183" t="s">
        <v>36</v>
      </c>
      <c r="E136" s="183" t="s">
        <v>722</v>
      </c>
      <c r="F136" s="183" t="s">
        <v>561</v>
      </c>
      <c r="G136" s="256" t="s">
        <v>562</v>
      </c>
      <c r="H136" s="257" t="s">
        <v>468</v>
      </c>
      <c r="I136" s="266" t="s">
        <v>766</v>
      </c>
      <c r="J136" s="258">
        <v>45056.489583333336</v>
      </c>
      <c r="K136" s="258">
        <v>45041</v>
      </c>
      <c r="L136" s="259">
        <v>60054.264000000003</v>
      </c>
      <c r="M136" s="260">
        <v>59884.982000000004</v>
      </c>
      <c r="N136" s="261">
        <v>831.8</v>
      </c>
      <c r="O136" s="261" t="s">
        <v>27</v>
      </c>
      <c r="P136" s="144">
        <v>81</v>
      </c>
      <c r="Q136" s="260">
        <f t="shared" si="29"/>
        <v>912.8</v>
      </c>
      <c r="R136" s="261">
        <v>756.91</v>
      </c>
      <c r="S136" s="261">
        <f t="shared" si="31"/>
        <v>515.21799999999996</v>
      </c>
      <c r="T136" s="261">
        <v>111.47</v>
      </c>
      <c r="U136" s="262">
        <f t="shared" si="32"/>
        <v>-403.74799999999993</v>
      </c>
      <c r="V136" s="262">
        <f t="shared" si="33"/>
        <v>-32423290336.509998</v>
      </c>
      <c r="W136" s="263">
        <v>10014937</v>
      </c>
      <c r="X136" s="260">
        <v>0</v>
      </c>
      <c r="Y136" s="260"/>
      <c r="Z136" s="260">
        <v>0</v>
      </c>
      <c r="AA136" s="260"/>
      <c r="AB136" s="264"/>
      <c r="AC136" s="264"/>
      <c r="AD136" s="260">
        <f t="shared" si="34"/>
        <v>80305760.862000003</v>
      </c>
      <c r="AE136" s="260">
        <f t="shared" si="30"/>
        <v>54663011.569600001</v>
      </c>
      <c r="AF136" s="260">
        <f t="shared" si="35"/>
        <v>41374973499.800003</v>
      </c>
      <c r="AG136" s="260">
        <f t="shared" si="36"/>
        <v>8951683163.2871399</v>
      </c>
      <c r="AH136" s="260">
        <f t="shared" si="37"/>
        <v>32423290336.512863</v>
      </c>
      <c r="AI136" s="182"/>
      <c r="AJ136" s="265"/>
    </row>
    <row r="137" spans="2:36" outlineLevel="1" x14ac:dyDescent="0.35">
      <c r="B137" s="182">
        <v>133</v>
      </c>
      <c r="C137" s="255">
        <v>45047</v>
      </c>
      <c r="D137" s="183" t="s">
        <v>767</v>
      </c>
      <c r="E137" s="183" t="s">
        <v>722</v>
      </c>
      <c r="F137" s="183" t="s">
        <v>561</v>
      </c>
      <c r="G137" s="256" t="s">
        <v>562</v>
      </c>
      <c r="H137" s="257" t="s">
        <v>768</v>
      </c>
      <c r="I137" s="266" t="s">
        <v>769</v>
      </c>
      <c r="J137" s="258">
        <v>45058.413194444445</v>
      </c>
      <c r="K137" s="258">
        <v>45043</v>
      </c>
      <c r="L137" s="259">
        <v>89752.62</v>
      </c>
      <c r="M137" s="260">
        <v>89682.403999999995</v>
      </c>
      <c r="N137" s="261">
        <v>824.05</v>
      </c>
      <c r="O137" s="261" t="s">
        <v>27</v>
      </c>
      <c r="P137" s="144">
        <v>89</v>
      </c>
      <c r="Q137" s="260">
        <f t="shared" si="29"/>
        <v>913.05</v>
      </c>
      <c r="R137" s="261">
        <v>436.38</v>
      </c>
      <c r="S137" s="261">
        <f t="shared" si="31"/>
        <v>297.11900000000003</v>
      </c>
      <c r="T137" s="261">
        <v>111.47</v>
      </c>
      <c r="U137" s="262">
        <f t="shared" si="32"/>
        <v>-185.64900000000003</v>
      </c>
      <c r="V137" s="262">
        <f t="shared" si="33"/>
        <v>-22326910599.68</v>
      </c>
      <c r="W137" s="263">
        <v>10015335</v>
      </c>
      <c r="X137" s="260"/>
      <c r="Y137" s="260"/>
      <c r="Z137" s="260">
        <v>111413.05</v>
      </c>
      <c r="AA137" s="260">
        <f>Z137*R137</f>
        <v>48618426.759000003</v>
      </c>
      <c r="AB137" s="264"/>
      <c r="AC137" s="264"/>
      <c r="AD137" s="260">
        <f t="shared" si="34"/>
        <v>120264103.764</v>
      </c>
      <c r="AE137" s="260">
        <f t="shared" si="30"/>
        <v>81884518.972199991</v>
      </c>
      <c r="AF137" s="260">
        <f t="shared" si="35"/>
        <v>35732750246.260002</v>
      </c>
      <c r="AG137" s="260">
        <f t="shared" si="36"/>
        <v>13405839646.57308</v>
      </c>
      <c r="AH137" s="260">
        <f t="shared" si="37"/>
        <v>22326910599.68692</v>
      </c>
      <c r="AI137" s="182"/>
      <c r="AJ137" s="265"/>
    </row>
    <row r="138" spans="2:36" outlineLevel="1" x14ac:dyDescent="0.35">
      <c r="B138" s="182">
        <v>134</v>
      </c>
      <c r="C138" s="255">
        <v>45047</v>
      </c>
      <c r="D138" s="183" t="s">
        <v>49</v>
      </c>
      <c r="E138" s="183" t="s">
        <v>722</v>
      </c>
      <c r="F138" s="183" t="s">
        <v>561</v>
      </c>
      <c r="G138" s="256" t="s">
        <v>562</v>
      </c>
      <c r="H138" s="257" t="s">
        <v>770</v>
      </c>
      <c r="I138" s="266" t="s">
        <v>771</v>
      </c>
      <c r="J138" s="258">
        <v>45065.604861111111</v>
      </c>
      <c r="K138" s="258">
        <v>45040</v>
      </c>
      <c r="L138" s="259">
        <v>29451.306</v>
      </c>
      <c r="M138" s="260">
        <v>29242.402999999998</v>
      </c>
      <c r="N138" s="261">
        <v>832.8</v>
      </c>
      <c r="O138" s="261">
        <v>794.35</v>
      </c>
      <c r="P138" s="144">
        <v>73</v>
      </c>
      <c r="Q138" s="260">
        <f>MIN(N138,O138)+P138</f>
        <v>867.35</v>
      </c>
      <c r="R138" s="261">
        <v>436.38</v>
      </c>
      <c r="S138" s="261">
        <f t="shared" si="31"/>
        <v>294.76</v>
      </c>
      <c r="T138" s="261">
        <v>111.47</v>
      </c>
      <c r="U138" s="262">
        <f t="shared" si="32"/>
        <v>-183.29</v>
      </c>
      <c r="V138" s="262">
        <f t="shared" si="33"/>
        <v>-7187545501.5100002</v>
      </c>
      <c r="W138" s="263">
        <v>10015335</v>
      </c>
      <c r="X138" s="260"/>
      <c r="Y138" s="260"/>
      <c r="Z138" s="260"/>
      <c r="AA138" s="260"/>
      <c r="AB138" s="264">
        <v>146212.01499999998</v>
      </c>
      <c r="AC138" s="264">
        <f>AB138*R138</f>
        <v>63803999.105699994</v>
      </c>
      <c r="AD138" s="260">
        <f t="shared" si="34"/>
        <v>39214062.423</v>
      </c>
      <c r="AE138" s="260">
        <f t="shared" si="30"/>
        <v>25363398.24205</v>
      </c>
      <c r="AF138" s="260">
        <f t="shared" si="35"/>
        <v>11558737039.799999</v>
      </c>
      <c r="AG138" s="260">
        <f t="shared" si="36"/>
        <v>4371191538.29181</v>
      </c>
      <c r="AH138" s="260">
        <f t="shared" si="37"/>
        <v>7187545501.5081892</v>
      </c>
      <c r="AI138" s="182"/>
      <c r="AJ138" s="265"/>
    </row>
    <row r="139" spans="2:36" outlineLevel="1" x14ac:dyDescent="0.35">
      <c r="B139" s="182">
        <v>135</v>
      </c>
      <c r="C139" s="255">
        <v>45047</v>
      </c>
      <c r="D139" s="183" t="s">
        <v>772</v>
      </c>
      <c r="E139" s="183" t="s">
        <v>722</v>
      </c>
      <c r="F139" s="183" t="s">
        <v>561</v>
      </c>
      <c r="G139" s="256" t="s">
        <v>562</v>
      </c>
      <c r="H139" s="257" t="s">
        <v>773</v>
      </c>
      <c r="I139" s="266" t="s">
        <v>774</v>
      </c>
      <c r="J139" s="258">
        <v>45065.413194444445</v>
      </c>
      <c r="K139" s="258">
        <v>45048</v>
      </c>
      <c r="L139" s="259">
        <v>33006.936000000002</v>
      </c>
      <c r="M139" s="260">
        <v>33132.193999999996</v>
      </c>
      <c r="N139" s="261">
        <v>794.35</v>
      </c>
      <c r="O139" s="261">
        <v>787.25</v>
      </c>
      <c r="P139" s="144">
        <v>89</v>
      </c>
      <c r="Q139" s="260">
        <f>MIN(N139,O139)+P139</f>
        <v>876.25</v>
      </c>
      <c r="R139" s="261">
        <v>436.38</v>
      </c>
      <c r="S139" s="261">
        <f t="shared" si="31"/>
        <v>287.45400000000001</v>
      </c>
      <c r="T139" s="261">
        <v>111.47</v>
      </c>
      <c r="U139" s="262">
        <f t="shared" si="32"/>
        <v>-175.98400000000001</v>
      </c>
      <c r="V139" s="262">
        <f t="shared" si="33"/>
        <v>-7819017014.75</v>
      </c>
      <c r="W139" s="263">
        <v>10015313</v>
      </c>
      <c r="X139" s="260"/>
      <c r="Y139" s="260"/>
      <c r="Z139" s="260"/>
      <c r="AA139" s="260"/>
      <c r="AB139" s="264"/>
      <c r="AC139" s="264"/>
      <c r="AD139" s="260">
        <f t="shared" si="34"/>
        <v>44430272.153999992</v>
      </c>
      <c r="AE139" s="260">
        <f>L139*Q139</f>
        <v>28922327.670000002</v>
      </c>
      <c r="AF139" s="260">
        <f t="shared" si="35"/>
        <v>12771659451.76</v>
      </c>
      <c r="AG139" s="260">
        <f t="shared" si="36"/>
        <v>4952642437.0063791</v>
      </c>
      <c r="AH139" s="260">
        <f t="shared" si="37"/>
        <v>7819017014.7536211</v>
      </c>
      <c r="AI139" s="182"/>
      <c r="AJ139" s="265"/>
    </row>
    <row r="140" spans="2:36" outlineLevel="1" x14ac:dyDescent="0.35">
      <c r="B140" s="182">
        <v>136</v>
      </c>
      <c r="C140" s="255">
        <v>45047</v>
      </c>
      <c r="D140" s="183" t="s">
        <v>772</v>
      </c>
      <c r="E140" s="183" t="s">
        <v>722</v>
      </c>
      <c r="F140" s="183" t="s">
        <v>561</v>
      </c>
      <c r="G140" s="256" t="s">
        <v>562</v>
      </c>
      <c r="H140" s="257" t="s">
        <v>775</v>
      </c>
      <c r="I140" s="266" t="s">
        <v>776</v>
      </c>
      <c r="J140" s="258">
        <v>45073.489583333336</v>
      </c>
      <c r="K140" s="258">
        <v>45052</v>
      </c>
      <c r="L140" s="259">
        <v>56783.692000000003</v>
      </c>
      <c r="M140" s="260">
        <v>56749.294999999998</v>
      </c>
      <c r="N140" s="261">
        <v>787.65</v>
      </c>
      <c r="O140" s="261"/>
      <c r="P140" s="144">
        <v>89</v>
      </c>
      <c r="Q140" s="260">
        <f>MIN(N140,O140)+P140</f>
        <v>876.65</v>
      </c>
      <c r="R140" s="261">
        <v>436.38</v>
      </c>
      <c r="S140" s="261">
        <f t="shared" si="31"/>
        <v>285.274</v>
      </c>
      <c r="T140" s="261">
        <v>111.47</v>
      </c>
      <c r="U140" s="262">
        <f t="shared" si="32"/>
        <v>-173.804</v>
      </c>
      <c r="V140" s="262">
        <f t="shared" si="33"/>
        <v>-13226624241.83</v>
      </c>
      <c r="W140" s="263">
        <v>10015313</v>
      </c>
      <c r="X140" s="260"/>
      <c r="Y140" s="260"/>
      <c r="Z140" s="260"/>
      <c r="AA140" s="260"/>
      <c r="AB140" s="264"/>
      <c r="AC140" s="264"/>
      <c r="AD140" s="260">
        <f t="shared" si="34"/>
        <v>76100804.594999999</v>
      </c>
      <c r="AE140" s="260">
        <f t="shared" ref="AE140:AE145" si="38">M140*Q140</f>
        <v>49749269.461750001</v>
      </c>
      <c r="AF140" s="260">
        <f t="shared" si="35"/>
        <v>21709580930.029999</v>
      </c>
      <c r="AG140" s="260">
        <f t="shared" si="36"/>
        <v>8482956688.2046499</v>
      </c>
      <c r="AH140" s="260">
        <f t="shared" si="37"/>
        <v>13226624241.825348</v>
      </c>
      <c r="AI140" s="182"/>
      <c r="AJ140" s="265"/>
    </row>
    <row r="141" spans="2:36" outlineLevel="1" x14ac:dyDescent="0.35">
      <c r="B141" s="182">
        <v>137</v>
      </c>
      <c r="C141" s="255">
        <v>45047</v>
      </c>
      <c r="D141" s="183" t="s">
        <v>739</v>
      </c>
      <c r="E141" s="183" t="s">
        <v>722</v>
      </c>
      <c r="F141" s="183" t="s">
        <v>561</v>
      </c>
      <c r="G141" s="256" t="s">
        <v>562</v>
      </c>
      <c r="H141" s="257" t="s">
        <v>777</v>
      </c>
      <c r="I141" s="266" t="s">
        <v>778</v>
      </c>
      <c r="J141" s="258">
        <v>45068.371527777781</v>
      </c>
      <c r="K141" s="258">
        <v>45041</v>
      </c>
      <c r="L141" s="259">
        <v>87666.599000000002</v>
      </c>
      <c r="M141" s="260">
        <v>87508.392999999996</v>
      </c>
      <c r="N141" s="261">
        <v>831.8</v>
      </c>
      <c r="O141" s="261" t="s">
        <v>27</v>
      </c>
      <c r="P141" s="144">
        <v>81</v>
      </c>
      <c r="Q141" s="260">
        <f>MAX(N141,O141)+P141</f>
        <v>912.8</v>
      </c>
      <c r="R141" s="261">
        <v>747.76</v>
      </c>
      <c r="S141" s="261">
        <f t="shared" si="31"/>
        <v>508.99</v>
      </c>
      <c r="T141" s="261">
        <v>111.47</v>
      </c>
      <c r="U141" s="262">
        <f t="shared" si="32"/>
        <v>-397.52</v>
      </c>
      <c r="V141" s="262">
        <f t="shared" si="33"/>
        <v>-46648477092.769997</v>
      </c>
      <c r="W141" s="263">
        <v>10015312</v>
      </c>
      <c r="X141" s="260"/>
      <c r="Y141" s="260"/>
      <c r="Z141" s="260"/>
      <c r="AA141" s="260"/>
      <c r="AB141" s="264"/>
      <c r="AC141" s="264"/>
      <c r="AD141" s="260">
        <f t="shared" si="34"/>
        <v>117348755.013</v>
      </c>
      <c r="AE141" s="260">
        <f t="shared" si="38"/>
        <v>79877661.130399987</v>
      </c>
      <c r="AF141" s="260">
        <f t="shared" si="35"/>
        <v>59729342814.07</v>
      </c>
      <c r="AG141" s="260">
        <f t="shared" si="36"/>
        <v>13080865721.29911</v>
      </c>
      <c r="AH141" s="260">
        <f t="shared" si="37"/>
        <v>46648477092.770889</v>
      </c>
      <c r="AI141" s="182"/>
      <c r="AJ141" s="265"/>
    </row>
    <row r="142" spans="2:36" outlineLevel="1" x14ac:dyDescent="0.35">
      <c r="B142" s="182">
        <v>138</v>
      </c>
      <c r="C142" s="255">
        <v>45047</v>
      </c>
      <c r="D142" s="183" t="s">
        <v>61</v>
      </c>
      <c r="E142" s="183" t="s">
        <v>722</v>
      </c>
      <c r="F142" s="183" t="s">
        <v>561</v>
      </c>
      <c r="G142" s="256" t="s">
        <v>562</v>
      </c>
      <c r="H142" s="257" t="s">
        <v>779</v>
      </c>
      <c r="I142" s="266" t="s">
        <v>780</v>
      </c>
      <c r="J142" s="258">
        <v>45068.392361111109</v>
      </c>
      <c r="K142" s="258">
        <v>45036</v>
      </c>
      <c r="L142" s="259">
        <v>32864.94</v>
      </c>
      <c r="M142" s="260">
        <v>32883.842000000004</v>
      </c>
      <c r="N142" s="261">
        <v>847.6</v>
      </c>
      <c r="O142" s="261">
        <v>833.7</v>
      </c>
      <c r="P142" s="144">
        <v>81</v>
      </c>
      <c r="Q142" s="260">
        <f>MIN(N142,O142)+P142</f>
        <v>914.7</v>
      </c>
      <c r="R142" s="261">
        <v>436.38</v>
      </c>
      <c r="S142" s="261">
        <f t="shared" si="31"/>
        <v>302.17899999999997</v>
      </c>
      <c r="T142" s="261">
        <v>111.47</v>
      </c>
      <c r="U142" s="262">
        <f t="shared" si="32"/>
        <v>-190.70899999999997</v>
      </c>
      <c r="V142" s="262">
        <f t="shared" si="33"/>
        <v>-8409739040.75</v>
      </c>
      <c r="W142" s="263">
        <v>10015310</v>
      </c>
      <c r="X142" s="260"/>
      <c r="Y142" s="260"/>
      <c r="Z142" s="260">
        <v>207762.44</v>
      </c>
      <c r="AA142" s="260"/>
      <c r="AB142" s="264">
        <v>164304.26999999999</v>
      </c>
      <c r="AC142" s="264"/>
      <c r="AD142" s="260">
        <f t="shared" si="34"/>
        <v>44097232.122000009</v>
      </c>
      <c r="AE142" s="260">
        <f t="shared" si="38"/>
        <v>30078850.277400006</v>
      </c>
      <c r="AF142" s="260">
        <f t="shared" si="35"/>
        <v>13325257505.389999</v>
      </c>
      <c r="AG142" s="260">
        <f t="shared" si="36"/>
        <v>4915518464.6393414</v>
      </c>
      <c r="AH142" s="260">
        <f t="shared" si="37"/>
        <v>8409739040.750658</v>
      </c>
      <c r="AI142" s="182"/>
      <c r="AJ142" s="265" t="s">
        <v>781</v>
      </c>
    </row>
    <row r="143" spans="2:36" outlineLevel="1" x14ac:dyDescent="0.35">
      <c r="B143" s="182">
        <v>139</v>
      </c>
      <c r="C143" s="255">
        <v>45047</v>
      </c>
      <c r="D143" s="183" t="s">
        <v>782</v>
      </c>
      <c r="E143" s="183" t="s">
        <v>722</v>
      </c>
      <c r="F143" s="183" t="s">
        <v>561</v>
      </c>
      <c r="G143" s="256" t="s">
        <v>562</v>
      </c>
      <c r="H143" s="257" t="s">
        <v>783</v>
      </c>
      <c r="I143" s="266" t="s">
        <v>784</v>
      </c>
      <c r="J143" s="258">
        <v>45069.479166666664</v>
      </c>
      <c r="K143" s="258">
        <v>45052</v>
      </c>
      <c r="L143" s="259">
        <v>89984.592000000004</v>
      </c>
      <c r="M143" s="260">
        <v>89682.178</v>
      </c>
      <c r="N143" s="261">
        <v>787.65</v>
      </c>
      <c r="O143" s="261" t="s">
        <v>27</v>
      </c>
      <c r="P143" s="144">
        <v>81</v>
      </c>
      <c r="Q143" s="260">
        <f>MAX(N143,O143)+P143</f>
        <v>868.65</v>
      </c>
      <c r="R143" s="261">
        <v>436.38</v>
      </c>
      <c r="S143" s="261">
        <f t="shared" si="31"/>
        <v>282.67099999999999</v>
      </c>
      <c r="T143" s="261">
        <v>111.47</v>
      </c>
      <c r="U143" s="262">
        <f t="shared" si="32"/>
        <v>-171.20099999999999</v>
      </c>
      <c r="V143" s="262">
        <f t="shared" si="33"/>
        <v>-20589282943.299999</v>
      </c>
      <c r="W143" s="263">
        <v>10014619</v>
      </c>
      <c r="X143" s="260"/>
      <c r="Y143" s="260"/>
      <c r="Z143" s="260"/>
      <c r="AA143" s="260"/>
      <c r="AB143" s="264"/>
      <c r="AC143" s="264"/>
      <c r="AD143" s="260">
        <f t="shared" si="34"/>
        <v>120263800.698</v>
      </c>
      <c r="AE143" s="260">
        <f t="shared" si="38"/>
        <v>77902423.919699997</v>
      </c>
      <c r="AF143" s="260">
        <f t="shared" si="35"/>
        <v>33995088807.099998</v>
      </c>
      <c r="AG143" s="260">
        <f t="shared" si="36"/>
        <v>13405805863.806059</v>
      </c>
      <c r="AH143" s="260">
        <f t="shared" si="37"/>
        <v>20589282943.293938</v>
      </c>
      <c r="AI143" s="182"/>
      <c r="AJ143" s="265"/>
    </row>
    <row r="144" spans="2:36" outlineLevel="1" x14ac:dyDescent="0.35">
      <c r="B144" s="182">
        <v>140</v>
      </c>
      <c r="C144" s="255">
        <v>45047</v>
      </c>
      <c r="D144" s="183" t="s">
        <v>740</v>
      </c>
      <c r="E144" s="183" t="s">
        <v>722</v>
      </c>
      <c r="F144" s="183" t="s">
        <v>561</v>
      </c>
      <c r="G144" s="256" t="s">
        <v>562</v>
      </c>
      <c r="H144" s="257" t="s">
        <v>183</v>
      </c>
      <c r="I144" s="266" t="s">
        <v>785</v>
      </c>
      <c r="J144" s="258">
        <v>45071.607638888891</v>
      </c>
      <c r="K144" s="258">
        <v>45057</v>
      </c>
      <c r="L144" s="259">
        <v>92723.694000000003</v>
      </c>
      <c r="M144" s="260">
        <v>92479.726999999999</v>
      </c>
      <c r="N144" s="261">
        <v>796.65</v>
      </c>
      <c r="O144" s="261" t="s">
        <v>27</v>
      </c>
      <c r="P144" s="144">
        <v>81</v>
      </c>
      <c r="Q144" s="260">
        <f>MAX(N144,O144)+P144</f>
        <v>877.65</v>
      </c>
      <c r="R144" s="261">
        <v>773.5</v>
      </c>
      <c r="S144" s="261">
        <f t="shared" si="31"/>
        <v>506.23599999999999</v>
      </c>
      <c r="T144" s="261">
        <v>111.47</v>
      </c>
      <c r="U144" s="262">
        <f t="shared" si="32"/>
        <v>-394.76599999999996</v>
      </c>
      <c r="V144" s="262">
        <f t="shared" si="33"/>
        <v>-48957029409.809998</v>
      </c>
      <c r="W144" s="263">
        <v>10015307</v>
      </c>
      <c r="X144" s="260">
        <v>44909.55</v>
      </c>
      <c r="Y144" s="260">
        <f>R144*X144</f>
        <v>34737536.925000004</v>
      </c>
      <c r="Z144" s="260">
        <v>0</v>
      </c>
      <c r="AA144" s="260"/>
      <c r="AB144" s="264"/>
      <c r="AC144" s="264"/>
      <c r="AD144" s="260">
        <f t="shared" si="34"/>
        <v>124015313.90700001</v>
      </c>
      <c r="AE144" s="260">
        <f t="shared" si="38"/>
        <v>81164832.401549995</v>
      </c>
      <c r="AF144" s="260">
        <f t="shared" si="35"/>
        <v>62781016451.019997</v>
      </c>
      <c r="AG144" s="260">
        <f t="shared" si="36"/>
        <v>13823987041.213291</v>
      </c>
      <c r="AH144" s="260">
        <f t="shared" si="37"/>
        <v>48957029409.806702</v>
      </c>
      <c r="AI144" s="182"/>
      <c r="AJ144" s="265"/>
    </row>
    <row r="145" spans="2:36" outlineLevel="1" x14ac:dyDescent="0.35">
      <c r="B145" s="182">
        <v>141</v>
      </c>
      <c r="C145" s="255">
        <v>45047</v>
      </c>
      <c r="D145" s="183" t="s">
        <v>33</v>
      </c>
      <c r="E145" s="183" t="s">
        <v>722</v>
      </c>
      <c r="F145" s="183" t="s">
        <v>561</v>
      </c>
      <c r="G145" s="256" t="s">
        <v>562</v>
      </c>
      <c r="H145" s="257" t="s">
        <v>786</v>
      </c>
      <c r="I145" s="266" t="s">
        <v>787</v>
      </c>
      <c r="J145" s="258">
        <v>45054.49722222222</v>
      </c>
      <c r="K145" s="258">
        <v>45037</v>
      </c>
      <c r="L145" s="259">
        <v>60652.43</v>
      </c>
      <c r="M145" s="260">
        <v>60506.63900000001</v>
      </c>
      <c r="N145" s="261">
        <v>837.4</v>
      </c>
      <c r="O145" s="261" t="s">
        <v>27</v>
      </c>
      <c r="P145" s="144">
        <v>81</v>
      </c>
      <c r="Q145" s="260">
        <f>MAX(N145,O145)+P145</f>
        <v>918.4</v>
      </c>
      <c r="R145" s="261">
        <v>722.39</v>
      </c>
      <c r="S145" s="261">
        <f t="shared" si="31"/>
        <v>494.73700000000002</v>
      </c>
      <c r="T145" s="261">
        <v>111.47</v>
      </c>
      <c r="U145" s="262">
        <f t="shared" si="32"/>
        <v>-383.26700000000005</v>
      </c>
      <c r="V145" s="262">
        <f t="shared" si="33"/>
        <v>-31098055530.889999</v>
      </c>
      <c r="W145" s="263">
        <v>10000232</v>
      </c>
      <c r="X145" s="260"/>
      <c r="Y145" s="260"/>
      <c r="Z145" s="260"/>
      <c r="AA145" s="260"/>
      <c r="AB145" s="264"/>
      <c r="AC145" s="264"/>
      <c r="AD145" s="260">
        <f t="shared" si="34"/>
        <v>81139402.899000019</v>
      </c>
      <c r="AE145" s="260">
        <f t="shared" si="38"/>
        <v>55569297.257600009</v>
      </c>
      <c r="AF145" s="260">
        <f t="shared" si="35"/>
        <v>40142664772.040001</v>
      </c>
      <c r="AG145" s="260">
        <f t="shared" si="36"/>
        <v>9044609241.1515312</v>
      </c>
      <c r="AH145" s="260">
        <f t="shared" si="37"/>
        <v>31098055530.88847</v>
      </c>
      <c r="AI145" s="182"/>
      <c r="AJ145" s="265"/>
    </row>
    <row r="146" spans="2:36" outlineLevel="1" x14ac:dyDescent="0.35">
      <c r="B146" s="182">
        <v>142</v>
      </c>
      <c r="C146" s="255">
        <v>45047</v>
      </c>
      <c r="D146" s="183" t="s">
        <v>33</v>
      </c>
      <c r="E146" s="183" t="s">
        <v>722</v>
      </c>
      <c r="F146" s="183" t="s">
        <v>561</v>
      </c>
      <c r="G146" s="256" t="s">
        <v>562</v>
      </c>
      <c r="H146" s="257" t="s">
        <v>788</v>
      </c>
      <c r="I146" s="266" t="s">
        <v>789</v>
      </c>
      <c r="J146" s="258">
        <v>45068.385416666664</v>
      </c>
      <c r="K146" s="258">
        <v>45051</v>
      </c>
      <c r="L146" s="259">
        <v>32929.798000000003</v>
      </c>
      <c r="M146" s="260">
        <v>33008.959000000003</v>
      </c>
      <c r="N146" s="261">
        <v>779.7</v>
      </c>
      <c r="O146" s="261" t="s">
        <v>27</v>
      </c>
      <c r="P146" s="144">
        <v>81</v>
      </c>
      <c r="Q146" s="260">
        <f>MAX(N146,O146)+P146</f>
        <v>860.7</v>
      </c>
      <c r="R146" s="261">
        <v>775.31</v>
      </c>
      <c r="S146" s="261">
        <f t="shared" si="31"/>
        <v>497.62099999999998</v>
      </c>
      <c r="T146" s="261">
        <v>111.47</v>
      </c>
      <c r="U146" s="262">
        <f t="shared" si="32"/>
        <v>-386.15099999999995</v>
      </c>
      <c r="V146" s="262">
        <f t="shared" si="33"/>
        <v>-17092979428.450001</v>
      </c>
      <c r="W146" s="263">
        <v>10000232</v>
      </c>
      <c r="X146" s="260"/>
      <c r="Y146" s="260"/>
      <c r="Z146" s="260">
        <v>190337.11000000002</v>
      </c>
      <c r="AA146" s="260"/>
      <c r="AB146" s="264"/>
      <c r="AC146" s="264"/>
      <c r="AD146" s="260">
        <f t="shared" si="34"/>
        <v>44265014.019000001</v>
      </c>
      <c r="AE146" s="260">
        <f>L146*Q146</f>
        <v>28342677.138600003</v>
      </c>
      <c r="AF146" s="260">
        <f t="shared" si="35"/>
        <v>22027200541.150002</v>
      </c>
      <c r="AG146" s="260">
        <f t="shared" si="36"/>
        <v>4934221112.6979303</v>
      </c>
      <c r="AH146" s="260">
        <f t="shared" si="37"/>
        <v>17092979428.452072</v>
      </c>
      <c r="AI146" s="182"/>
      <c r="AJ146" s="265"/>
    </row>
    <row r="147" spans="2:36" outlineLevel="1" x14ac:dyDescent="0.35">
      <c r="B147" s="182">
        <v>143</v>
      </c>
      <c r="C147" s="255">
        <v>45047</v>
      </c>
      <c r="D147" s="183" t="s">
        <v>33</v>
      </c>
      <c r="E147" s="183" t="s">
        <v>722</v>
      </c>
      <c r="F147" s="183" t="s">
        <v>561</v>
      </c>
      <c r="G147" s="256" t="s">
        <v>562</v>
      </c>
      <c r="H147" s="257" t="s">
        <v>790</v>
      </c>
      <c r="I147" s="266" t="s">
        <v>791</v>
      </c>
      <c r="J147" s="258">
        <v>45072.361111111109</v>
      </c>
      <c r="K147" s="258">
        <v>45055</v>
      </c>
      <c r="L147" s="259">
        <v>60415.635999999999</v>
      </c>
      <c r="M147" s="260">
        <v>60173.714000000007</v>
      </c>
      <c r="N147" s="261">
        <v>787.65</v>
      </c>
      <c r="O147" s="261" t="s">
        <v>27</v>
      </c>
      <c r="P147" s="144">
        <v>81</v>
      </c>
      <c r="Q147" s="260">
        <f>MAX(N147,O147)+P147</f>
        <v>868.65</v>
      </c>
      <c r="R147" s="261">
        <v>775.31</v>
      </c>
      <c r="S147" s="261">
        <f t="shared" si="31"/>
        <v>502.21699999999998</v>
      </c>
      <c r="T147" s="261">
        <v>111.47</v>
      </c>
      <c r="U147" s="262">
        <f t="shared" si="32"/>
        <v>-390.74699999999996</v>
      </c>
      <c r="V147" s="262">
        <f t="shared" si="33"/>
        <v>-31530528318.860001</v>
      </c>
      <c r="W147" s="263">
        <v>10000232</v>
      </c>
      <c r="X147" s="260"/>
      <c r="Y147" s="260"/>
      <c r="Z147" s="260"/>
      <c r="AA147" s="260"/>
      <c r="AB147" s="264"/>
      <c r="AC147" s="264"/>
      <c r="AD147" s="260">
        <f t="shared" si="34"/>
        <v>80692950.474000007</v>
      </c>
      <c r="AE147" s="260">
        <f>M147*Q147</f>
        <v>52269896.666100003</v>
      </c>
      <c r="AF147" s="260">
        <f t="shared" si="35"/>
        <v>40525371508.199997</v>
      </c>
      <c r="AG147" s="260">
        <f t="shared" si="36"/>
        <v>8994843189.3367805</v>
      </c>
      <c r="AH147" s="260">
        <f t="shared" si="37"/>
        <v>31530528318.863216</v>
      </c>
      <c r="AI147" s="182"/>
      <c r="AJ147" s="265"/>
    </row>
    <row r="148" spans="2:36" outlineLevel="1" x14ac:dyDescent="0.35">
      <c r="B148" s="182"/>
      <c r="C148" s="255"/>
      <c r="D148" s="183"/>
      <c r="E148" s="183"/>
      <c r="F148" s="183"/>
      <c r="G148" s="256"/>
      <c r="H148" s="257"/>
      <c r="I148" s="266"/>
      <c r="J148" s="258"/>
      <c r="K148" s="258"/>
      <c r="L148" s="259"/>
      <c r="M148" s="260"/>
      <c r="N148" s="261"/>
      <c r="O148" s="261"/>
      <c r="P148" s="144"/>
      <c r="Q148" s="260"/>
      <c r="R148" s="261"/>
      <c r="S148" s="261"/>
      <c r="T148" s="261"/>
      <c r="U148" s="262"/>
      <c r="V148" s="262"/>
      <c r="W148" s="263"/>
      <c r="X148" s="260"/>
      <c r="Y148" s="260"/>
      <c r="Z148" s="260"/>
      <c r="AA148" s="260"/>
      <c r="AB148" s="264"/>
      <c r="AC148" s="264"/>
      <c r="AD148" s="260"/>
      <c r="AE148" s="260"/>
      <c r="AF148" s="260"/>
      <c r="AG148" s="260"/>
      <c r="AH148" s="260"/>
      <c r="AI148" s="182"/>
      <c r="AJ148" s="265"/>
    </row>
    <row r="149" spans="2:36" s="235" customFormat="1" ht="15" outlineLevel="1" x14ac:dyDescent="0.3">
      <c r="B149" s="270"/>
      <c r="C149" s="271"/>
      <c r="D149" s="272"/>
      <c r="E149" s="272"/>
      <c r="F149" s="272"/>
      <c r="G149" s="272"/>
      <c r="H149" s="273"/>
      <c r="I149" s="274"/>
      <c r="J149" s="275"/>
      <c r="K149" s="275"/>
      <c r="L149" s="276">
        <f>SUM(L5:L148)</f>
        <v>7181102.3180000009</v>
      </c>
      <c r="M149" s="276">
        <f>SUM(M5:M148)</f>
        <v>7166557.0652768379</v>
      </c>
      <c r="N149" s="277"/>
      <c r="O149" s="277"/>
      <c r="P149" s="234"/>
      <c r="Q149" s="278"/>
      <c r="R149" s="277"/>
      <c r="S149" s="277"/>
      <c r="T149" s="277"/>
      <c r="U149" s="276"/>
      <c r="V149" s="276">
        <f>SUM(V5:V148)</f>
        <v>-3012066933091.2109</v>
      </c>
      <c r="W149" s="279"/>
      <c r="X149" s="276">
        <f t="shared" ref="X149:AH149" si="39">SUM(X5:X148)</f>
        <v>12440074.85</v>
      </c>
      <c r="Y149" s="276">
        <f t="shared" si="39"/>
        <v>6555237338.1075001</v>
      </c>
      <c r="Z149" s="276">
        <f t="shared" si="39"/>
        <v>12429212.459999999</v>
      </c>
      <c r="AA149" s="276">
        <f t="shared" si="39"/>
        <v>6343504838.9459991</v>
      </c>
      <c r="AB149" s="276">
        <f t="shared" si="39"/>
        <v>8237020.6323841745</v>
      </c>
      <c r="AC149" s="276">
        <f t="shared" si="39"/>
        <v>4629945235.7334633</v>
      </c>
      <c r="AD149" s="276">
        <f t="shared" si="39"/>
        <v>9610353024.5362339</v>
      </c>
      <c r="AE149" s="276">
        <f>SUM(AE5:AE148)</f>
        <v>6647446945.0883331</v>
      </c>
      <c r="AF149" s="276">
        <f t="shared" si="39"/>
        <v>4083332984736.2793</v>
      </c>
      <c r="AG149" s="276">
        <f t="shared" si="39"/>
        <v>1071266051645.0541</v>
      </c>
      <c r="AH149" s="276">
        <f t="shared" si="39"/>
        <v>3012066933091.2236</v>
      </c>
      <c r="AI149" s="270"/>
      <c r="AJ149" s="280"/>
    </row>
    <row r="150" spans="2:36" hidden="1" outlineLevel="1" x14ac:dyDescent="0.35">
      <c r="C150" s="255">
        <v>45078</v>
      </c>
      <c r="D150" s="183" t="s">
        <v>86</v>
      </c>
      <c r="E150" s="183"/>
      <c r="F150" s="183"/>
      <c r="G150" s="183"/>
      <c r="H150" s="257"/>
      <c r="I150" s="266"/>
      <c r="J150" s="258"/>
      <c r="K150" s="258"/>
      <c r="L150" s="259"/>
      <c r="M150" s="260">
        <f>L150</f>
        <v>0</v>
      </c>
      <c r="N150" s="261">
        <v>823.2</v>
      </c>
      <c r="O150" s="261" t="s">
        <v>27</v>
      </c>
      <c r="P150" s="144">
        <v>81</v>
      </c>
      <c r="Q150" s="260">
        <f t="shared" ref="Q150:Q170" si="40">MAX(N150,O150)+P150</f>
        <v>904.2</v>
      </c>
      <c r="R150" s="261">
        <v>434.08</v>
      </c>
      <c r="S150" s="261">
        <f t="shared" ref="S150:S170" si="41">ROUND((N150+P150)*R150/1341,3)</f>
        <v>292.68799999999999</v>
      </c>
      <c r="T150" s="261">
        <v>111.47</v>
      </c>
      <c r="U150" s="262">
        <f t="shared" ref="U150:U170" si="42">T150-S150</f>
        <v>-181.21799999999999</v>
      </c>
      <c r="V150" s="262">
        <f t="shared" ref="V150:V170" si="43">IFERROR(ROUND((T150-S150)*M150*1341,2),0)</f>
        <v>0</v>
      </c>
      <c r="W150" s="263"/>
      <c r="X150" s="260"/>
      <c r="Y150" s="260"/>
      <c r="Z150" s="260"/>
      <c r="AA150" s="260"/>
      <c r="AB150" s="264"/>
      <c r="AC150" s="269"/>
    </row>
    <row r="151" spans="2:36" hidden="1" outlineLevel="1" x14ac:dyDescent="0.35">
      <c r="C151" s="255">
        <v>45078</v>
      </c>
      <c r="D151" s="183" t="s">
        <v>86</v>
      </c>
      <c r="E151" s="183"/>
      <c r="F151" s="183"/>
      <c r="G151" s="183"/>
      <c r="H151" s="257"/>
      <c r="I151" s="266"/>
      <c r="J151" s="258"/>
      <c r="K151" s="258"/>
      <c r="L151" s="259"/>
      <c r="M151" s="260">
        <f t="shared" ref="M151:M170" si="44">L151</f>
        <v>0</v>
      </c>
      <c r="N151" s="261">
        <v>825.65</v>
      </c>
      <c r="O151" s="261" t="s">
        <v>27</v>
      </c>
      <c r="P151" s="144">
        <v>81</v>
      </c>
      <c r="Q151" s="260">
        <f t="shared" si="40"/>
        <v>906.65</v>
      </c>
      <c r="R151" s="261">
        <v>434.08</v>
      </c>
      <c r="S151" s="261">
        <f t="shared" si="41"/>
        <v>293.48099999999999</v>
      </c>
      <c r="T151" s="261">
        <v>111.47</v>
      </c>
      <c r="U151" s="262">
        <f t="shared" si="42"/>
        <v>-182.011</v>
      </c>
      <c r="V151" s="262">
        <f t="shared" si="43"/>
        <v>0</v>
      </c>
      <c r="W151" s="263"/>
      <c r="X151" s="260"/>
      <c r="Y151" s="260"/>
      <c r="Z151" s="260"/>
      <c r="AA151" s="260"/>
      <c r="AB151" s="264"/>
      <c r="AC151" s="269"/>
    </row>
    <row r="152" spans="2:36" hidden="1" outlineLevel="1" x14ac:dyDescent="0.35">
      <c r="C152" s="255">
        <v>45078</v>
      </c>
      <c r="D152" s="183" t="s">
        <v>36</v>
      </c>
      <c r="E152" s="183"/>
      <c r="F152" s="183"/>
      <c r="G152" s="183"/>
      <c r="H152" s="257"/>
      <c r="I152" s="266"/>
      <c r="J152" s="258"/>
      <c r="K152" s="258"/>
      <c r="L152" s="259"/>
      <c r="M152" s="260">
        <f t="shared" si="44"/>
        <v>0</v>
      </c>
      <c r="N152" s="261">
        <v>815</v>
      </c>
      <c r="O152" s="261">
        <v>834.1</v>
      </c>
      <c r="P152" s="144">
        <v>81</v>
      </c>
      <c r="Q152" s="260">
        <f t="shared" si="40"/>
        <v>915.1</v>
      </c>
      <c r="R152" s="261">
        <v>434.08</v>
      </c>
      <c r="S152" s="261">
        <f t="shared" si="41"/>
        <v>290.03399999999999</v>
      </c>
      <c r="T152" s="261">
        <v>111.47</v>
      </c>
      <c r="U152" s="262">
        <f t="shared" si="42"/>
        <v>-178.56399999999999</v>
      </c>
      <c r="V152" s="262">
        <f t="shared" si="43"/>
        <v>0</v>
      </c>
      <c r="W152" s="263"/>
      <c r="X152" s="260"/>
      <c r="Y152" s="260"/>
      <c r="Z152" s="260"/>
      <c r="AA152" s="260"/>
      <c r="AB152" s="264"/>
      <c r="AC152" s="269"/>
    </row>
    <row r="153" spans="2:36" hidden="1" outlineLevel="1" x14ac:dyDescent="0.35">
      <c r="C153" s="255">
        <v>45078</v>
      </c>
      <c r="D153" s="183" t="s">
        <v>36</v>
      </c>
      <c r="E153" s="183"/>
      <c r="F153" s="183"/>
      <c r="G153" s="183"/>
      <c r="H153" s="257"/>
      <c r="I153" s="266"/>
      <c r="J153" s="258"/>
      <c r="K153" s="258"/>
      <c r="L153" s="259"/>
      <c r="M153" s="260">
        <f t="shared" si="44"/>
        <v>0</v>
      </c>
      <c r="N153" s="261">
        <v>842.15</v>
      </c>
      <c r="O153" s="261" t="s">
        <v>27</v>
      </c>
      <c r="P153" s="144">
        <v>81</v>
      </c>
      <c r="Q153" s="260">
        <f t="shared" si="40"/>
        <v>923.15</v>
      </c>
      <c r="R153" s="261">
        <v>434.08</v>
      </c>
      <c r="S153" s="261">
        <f t="shared" si="41"/>
        <v>298.822</v>
      </c>
      <c r="T153" s="261">
        <v>111.47</v>
      </c>
      <c r="U153" s="262">
        <f t="shared" si="42"/>
        <v>-187.352</v>
      </c>
      <c r="V153" s="262">
        <f t="shared" si="43"/>
        <v>0</v>
      </c>
      <c r="W153" s="263"/>
      <c r="X153" s="260"/>
      <c r="Y153" s="260"/>
      <c r="Z153" s="260"/>
      <c r="AA153" s="260"/>
      <c r="AB153" s="264"/>
      <c r="AC153" s="269"/>
    </row>
    <row r="154" spans="2:36" hidden="1" outlineLevel="1" x14ac:dyDescent="0.35">
      <c r="C154" s="255">
        <v>45078</v>
      </c>
      <c r="D154" s="183" t="s">
        <v>36</v>
      </c>
      <c r="E154" s="183"/>
      <c r="F154" s="183"/>
      <c r="G154" s="183"/>
      <c r="H154" s="257"/>
      <c r="I154" s="266"/>
      <c r="J154" s="258"/>
      <c r="K154" s="258"/>
      <c r="L154" s="259"/>
      <c r="M154" s="260">
        <f t="shared" si="44"/>
        <v>0</v>
      </c>
      <c r="N154" s="261">
        <v>841.35</v>
      </c>
      <c r="O154" s="261" t="s">
        <v>27</v>
      </c>
      <c r="P154" s="144">
        <v>81</v>
      </c>
      <c r="Q154" s="260">
        <f t="shared" si="40"/>
        <v>922.35</v>
      </c>
      <c r="R154" s="261">
        <v>434.08</v>
      </c>
      <c r="S154" s="261">
        <f t="shared" si="41"/>
        <v>298.56400000000002</v>
      </c>
      <c r="T154" s="261">
        <v>111.47</v>
      </c>
      <c r="U154" s="262">
        <f t="shared" si="42"/>
        <v>-187.09400000000002</v>
      </c>
      <c r="V154" s="262">
        <f t="shared" si="43"/>
        <v>0</v>
      </c>
      <c r="W154" s="263"/>
      <c r="X154" s="260"/>
      <c r="Y154" s="260"/>
      <c r="Z154" s="260"/>
      <c r="AA154" s="260"/>
      <c r="AB154" s="264"/>
      <c r="AC154" s="269"/>
    </row>
    <row r="155" spans="2:36" hidden="1" outlineLevel="1" x14ac:dyDescent="0.35">
      <c r="C155" s="255">
        <v>45078</v>
      </c>
      <c r="D155" s="183" t="s">
        <v>772</v>
      </c>
      <c r="E155" s="183"/>
      <c r="F155" s="183"/>
      <c r="G155" s="183"/>
      <c r="H155" s="257"/>
      <c r="I155" s="266"/>
      <c r="J155" s="258"/>
      <c r="K155" s="258"/>
      <c r="L155" s="259"/>
      <c r="M155" s="260">
        <f t="shared" si="44"/>
        <v>0</v>
      </c>
      <c r="N155" s="261">
        <v>800.9</v>
      </c>
      <c r="O155" s="261">
        <v>842.15</v>
      </c>
      <c r="P155" s="144">
        <v>81</v>
      </c>
      <c r="Q155" s="260">
        <f t="shared" si="40"/>
        <v>923.15</v>
      </c>
      <c r="R155" s="261">
        <v>434.08</v>
      </c>
      <c r="S155" s="261">
        <f t="shared" si="41"/>
        <v>285.47000000000003</v>
      </c>
      <c r="T155" s="261">
        <v>111.47</v>
      </c>
      <c r="U155" s="262">
        <f t="shared" si="42"/>
        <v>-174.00000000000003</v>
      </c>
      <c r="V155" s="262">
        <f t="shared" si="43"/>
        <v>0</v>
      </c>
      <c r="W155" s="263"/>
      <c r="X155" s="260"/>
      <c r="Y155" s="260"/>
      <c r="Z155" s="260"/>
      <c r="AA155" s="260"/>
      <c r="AB155" s="264"/>
      <c r="AC155" s="269"/>
    </row>
    <row r="156" spans="2:36" hidden="1" outlineLevel="1" x14ac:dyDescent="0.35">
      <c r="C156" s="255">
        <v>45078</v>
      </c>
      <c r="D156" s="183" t="s">
        <v>772</v>
      </c>
      <c r="E156" s="183"/>
      <c r="F156" s="183"/>
      <c r="G156" s="183"/>
      <c r="H156" s="257"/>
      <c r="I156" s="266"/>
      <c r="J156" s="258"/>
      <c r="K156" s="258"/>
      <c r="L156" s="259"/>
      <c r="M156" s="260">
        <f t="shared" si="44"/>
        <v>0</v>
      </c>
      <c r="N156" s="261">
        <v>846.05</v>
      </c>
      <c r="O156" s="261" t="s">
        <v>27</v>
      </c>
      <c r="P156" s="144">
        <v>81</v>
      </c>
      <c r="Q156" s="260">
        <f t="shared" si="40"/>
        <v>927.05</v>
      </c>
      <c r="R156" s="261">
        <v>434.08</v>
      </c>
      <c r="S156" s="261">
        <f t="shared" si="41"/>
        <v>300.08499999999998</v>
      </c>
      <c r="T156" s="261">
        <v>111.47</v>
      </c>
      <c r="U156" s="262">
        <f t="shared" si="42"/>
        <v>-188.61499999999998</v>
      </c>
      <c r="V156" s="262">
        <f t="shared" si="43"/>
        <v>0</v>
      </c>
      <c r="W156" s="263"/>
      <c r="X156" s="260"/>
      <c r="Y156" s="260"/>
      <c r="Z156" s="260"/>
      <c r="AA156" s="260"/>
      <c r="AB156" s="264"/>
      <c r="AC156" s="269"/>
    </row>
    <row r="157" spans="2:36" hidden="1" outlineLevel="1" x14ac:dyDescent="0.35">
      <c r="C157" s="255">
        <v>45078</v>
      </c>
      <c r="D157" s="183" t="s">
        <v>772</v>
      </c>
      <c r="E157" s="183"/>
      <c r="F157" s="183"/>
      <c r="G157" s="183"/>
      <c r="H157" s="257"/>
      <c r="I157" s="266"/>
      <c r="J157" s="258"/>
      <c r="K157" s="258"/>
      <c r="L157" s="259"/>
      <c r="M157" s="260">
        <f t="shared" si="44"/>
        <v>0</v>
      </c>
      <c r="N157" s="261">
        <v>815.2</v>
      </c>
      <c r="O157" s="261" t="s">
        <v>27</v>
      </c>
      <c r="P157" s="144">
        <v>81</v>
      </c>
      <c r="Q157" s="260">
        <f t="shared" si="40"/>
        <v>896.2</v>
      </c>
      <c r="R157" s="261">
        <v>434.08</v>
      </c>
      <c r="S157" s="261">
        <f t="shared" si="41"/>
        <v>290.09899999999999</v>
      </c>
      <c r="T157" s="261">
        <v>111.47</v>
      </c>
      <c r="U157" s="262">
        <f t="shared" si="42"/>
        <v>-178.62899999999999</v>
      </c>
      <c r="V157" s="262">
        <f t="shared" si="43"/>
        <v>0</v>
      </c>
      <c r="W157" s="263"/>
      <c r="X157" s="260"/>
      <c r="Y157" s="260"/>
      <c r="Z157" s="260"/>
      <c r="AA157" s="260"/>
      <c r="AB157" s="264"/>
      <c r="AC157" s="269"/>
    </row>
    <row r="158" spans="2:36" hidden="1" outlineLevel="1" x14ac:dyDescent="0.35">
      <c r="C158" s="255">
        <v>45078</v>
      </c>
      <c r="D158" s="183" t="s">
        <v>734</v>
      </c>
      <c r="E158" s="183"/>
      <c r="F158" s="183"/>
      <c r="G158" s="183"/>
      <c r="H158" s="257"/>
      <c r="I158" s="266"/>
      <c r="J158" s="258"/>
      <c r="K158" s="258"/>
      <c r="L158" s="259"/>
      <c r="M158" s="260">
        <f t="shared" si="44"/>
        <v>0</v>
      </c>
      <c r="N158" s="261">
        <v>825.65</v>
      </c>
      <c r="O158" s="261" t="s">
        <v>27</v>
      </c>
      <c r="P158" s="144">
        <v>81</v>
      </c>
      <c r="Q158" s="260">
        <f t="shared" si="40"/>
        <v>906.65</v>
      </c>
      <c r="R158" s="261">
        <v>434.08</v>
      </c>
      <c r="S158" s="261">
        <f t="shared" si="41"/>
        <v>293.48099999999999</v>
      </c>
      <c r="T158" s="261">
        <v>111.47</v>
      </c>
      <c r="U158" s="262">
        <f t="shared" si="42"/>
        <v>-182.011</v>
      </c>
      <c r="V158" s="262">
        <f t="shared" si="43"/>
        <v>0</v>
      </c>
      <c r="W158" s="263"/>
      <c r="X158" s="260"/>
      <c r="Y158" s="260"/>
      <c r="Z158" s="260"/>
      <c r="AA158" s="260"/>
      <c r="AB158" s="264"/>
      <c r="AC158" s="269"/>
    </row>
    <row r="159" spans="2:36" hidden="1" outlineLevel="1" x14ac:dyDescent="0.35">
      <c r="C159" s="255">
        <v>45078</v>
      </c>
      <c r="D159" s="183" t="s">
        <v>734</v>
      </c>
      <c r="E159" s="183"/>
      <c r="F159" s="183"/>
      <c r="G159" s="183"/>
      <c r="H159" s="257"/>
      <c r="I159" s="266"/>
      <c r="J159" s="258"/>
      <c r="K159" s="258"/>
      <c r="L159" s="259"/>
      <c r="M159" s="260">
        <f t="shared" si="44"/>
        <v>0</v>
      </c>
      <c r="N159" s="261">
        <v>795.15</v>
      </c>
      <c r="O159" s="261" t="s">
        <v>27</v>
      </c>
      <c r="P159" s="144">
        <v>81</v>
      </c>
      <c r="Q159" s="260">
        <f t="shared" si="40"/>
        <v>876.15</v>
      </c>
      <c r="R159" s="261">
        <v>434.08</v>
      </c>
      <c r="S159" s="261">
        <f t="shared" si="41"/>
        <v>283.60899999999998</v>
      </c>
      <c r="T159" s="261">
        <v>111.47</v>
      </c>
      <c r="U159" s="262">
        <f t="shared" si="42"/>
        <v>-172.13899999999998</v>
      </c>
      <c r="V159" s="262">
        <f t="shared" si="43"/>
        <v>0</v>
      </c>
      <c r="W159" s="263"/>
      <c r="X159" s="260"/>
      <c r="Y159" s="260"/>
      <c r="Z159" s="260"/>
      <c r="AA159" s="260"/>
      <c r="AB159" s="264"/>
      <c r="AC159" s="269"/>
    </row>
    <row r="160" spans="2:36" hidden="1" outlineLevel="1" x14ac:dyDescent="0.35">
      <c r="C160" s="255">
        <v>45078</v>
      </c>
      <c r="D160" s="183" t="s">
        <v>734</v>
      </c>
      <c r="E160" s="183"/>
      <c r="F160" s="183"/>
      <c r="G160" s="183"/>
      <c r="H160" s="257"/>
      <c r="I160" s="266"/>
      <c r="J160" s="258"/>
      <c r="K160" s="258"/>
      <c r="L160" s="259"/>
      <c r="M160" s="260">
        <f t="shared" si="44"/>
        <v>0</v>
      </c>
      <c r="N160" s="261">
        <v>791.5</v>
      </c>
      <c r="O160" s="261" t="s">
        <v>27</v>
      </c>
      <c r="P160" s="144">
        <v>81</v>
      </c>
      <c r="Q160" s="260">
        <f t="shared" si="40"/>
        <v>872.5</v>
      </c>
      <c r="R160" s="261">
        <v>434.08</v>
      </c>
      <c r="S160" s="261">
        <f t="shared" si="41"/>
        <v>282.42700000000002</v>
      </c>
      <c r="T160" s="261">
        <v>111.47</v>
      </c>
      <c r="U160" s="262">
        <f t="shared" si="42"/>
        <v>-170.95700000000002</v>
      </c>
      <c r="V160" s="262">
        <f t="shared" si="43"/>
        <v>0</v>
      </c>
      <c r="W160" s="263"/>
      <c r="X160" s="260"/>
      <c r="Y160" s="260"/>
      <c r="Z160" s="260"/>
      <c r="AA160" s="260"/>
      <c r="AB160" s="264"/>
      <c r="AC160" s="269"/>
    </row>
    <row r="161" spans="3:29" hidden="1" outlineLevel="1" x14ac:dyDescent="0.35">
      <c r="C161" s="255">
        <v>45078</v>
      </c>
      <c r="D161" s="183" t="s">
        <v>740</v>
      </c>
      <c r="E161" s="183"/>
      <c r="F161" s="183"/>
      <c r="G161" s="183"/>
      <c r="H161" s="257"/>
      <c r="I161" s="266"/>
      <c r="J161" s="258"/>
      <c r="K161" s="258"/>
      <c r="L161" s="259"/>
      <c r="M161" s="260">
        <f t="shared" si="44"/>
        <v>0</v>
      </c>
      <c r="N161" s="261">
        <v>841.35</v>
      </c>
      <c r="O161" s="261" t="s">
        <v>27</v>
      </c>
      <c r="P161" s="144">
        <v>81</v>
      </c>
      <c r="Q161" s="260">
        <f t="shared" si="40"/>
        <v>922.35</v>
      </c>
      <c r="R161" s="261">
        <v>434.08</v>
      </c>
      <c r="S161" s="261">
        <f t="shared" si="41"/>
        <v>298.56400000000002</v>
      </c>
      <c r="T161" s="261">
        <v>111.47</v>
      </c>
      <c r="U161" s="262">
        <f t="shared" si="42"/>
        <v>-187.09400000000002</v>
      </c>
      <c r="V161" s="262">
        <f t="shared" si="43"/>
        <v>0</v>
      </c>
      <c r="W161" s="263"/>
      <c r="X161" s="260"/>
      <c r="Y161" s="260"/>
      <c r="Z161" s="260"/>
      <c r="AA161" s="260"/>
      <c r="AB161" s="264"/>
      <c r="AC161" s="269"/>
    </row>
    <row r="162" spans="3:29" hidden="1" outlineLevel="1" x14ac:dyDescent="0.35">
      <c r="C162" s="255">
        <v>45078</v>
      </c>
      <c r="D162" s="183" t="s">
        <v>33</v>
      </c>
      <c r="E162" s="183"/>
      <c r="F162" s="183"/>
      <c r="G162" s="183"/>
      <c r="H162" s="257"/>
      <c r="I162" s="266"/>
      <c r="J162" s="258"/>
      <c r="K162" s="258"/>
      <c r="L162" s="259"/>
      <c r="M162" s="260">
        <f t="shared" si="44"/>
        <v>0</v>
      </c>
      <c r="N162" s="261">
        <v>791.5</v>
      </c>
      <c r="O162" s="261" t="s">
        <v>27</v>
      </c>
      <c r="P162" s="144">
        <v>81</v>
      </c>
      <c r="Q162" s="260">
        <f t="shared" si="40"/>
        <v>872.5</v>
      </c>
      <c r="R162" s="261">
        <v>434.08</v>
      </c>
      <c r="S162" s="261">
        <f t="shared" si="41"/>
        <v>282.42700000000002</v>
      </c>
      <c r="T162" s="261">
        <v>111.47</v>
      </c>
      <c r="U162" s="262">
        <f t="shared" si="42"/>
        <v>-170.95700000000002</v>
      </c>
      <c r="V162" s="262">
        <f t="shared" si="43"/>
        <v>0</v>
      </c>
      <c r="W162" s="263"/>
      <c r="X162" s="260"/>
      <c r="Y162" s="260"/>
      <c r="Z162" s="260"/>
      <c r="AA162" s="260"/>
      <c r="AB162" s="264"/>
      <c r="AC162" s="269"/>
    </row>
    <row r="163" spans="3:29" hidden="1" outlineLevel="1" x14ac:dyDescent="0.35">
      <c r="C163" s="255">
        <v>45078</v>
      </c>
      <c r="D163" s="183" t="s">
        <v>33</v>
      </c>
      <c r="E163" s="183"/>
      <c r="F163" s="183"/>
      <c r="G163" s="183"/>
      <c r="H163" s="257"/>
      <c r="I163" s="266"/>
      <c r="J163" s="258"/>
      <c r="K163" s="258"/>
      <c r="L163" s="259"/>
      <c r="M163" s="260">
        <f t="shared" si="44"/>
        <v>0</v>
      </c>
      <c r="N163" s="261">
        <v>841.35</v>
      </c>
      <c r="O163" s="261" t="s">
        <v>27</v>
      </c>
      <c r="P163" s="144">
        <v>81</v>
      </c>
      <c r="Q163" s="260">
        <f t="shared" si="40"/>
        <v>922.35</v>
      </c>
      <c r="R163" s="261">
        <v>434.08</v>
      </c>
      <c r="S163" s="261">
        <f t="shared" si="41"/>
        <v>298.56400000000002</v>
      </c>
      <c r="T163" s="261">
        <v>111.47</v>
      </c>
      <c r="U163" s="262">
        <f t="shared" si="42"/>
        <v>-187.09400000000002</v>
      </c>
      <c r="V163" s="262">
        <f t="shared" si="43"/>
        <v>0</v>
      </c>
      <c r="W163" s="263"/>
      <c r="X163" s="260"/>
      <c r="Y163" s="260"/>
      <c r="Z163" s="260"/>
      <c r="AA163" s="260"/>
      <c r="AB163" s="264"/>
      <c r="AC163" s="269"/>
    </row>
    <row r="164" spans="3:29" hidden="1" outlineLevel="1" x14ac:dyDescent="0.35">
      <c r="C164" s="255">
        <v>45078</v>
      </c>
      <c r="D164" s="183" t="s">
        <v>33</v>
      </c>
      <c r="E164" s="183"/>
      <c r="F164" s="183"/>
      <c r="G164" s="183"/>
      <c r="H164" s="257"/>
      <c r="I164" s="266"/>
      <c r="J164" s="258"/>
      <c r="K164" s="258"/>
      <c r="L164" s="259"/>
      <c r="M164" s="260">
        <f t="shared" si="44"/>
        <v>0</v>
      </c>
      <c r="N164" s="261">
        <v>791.5</v>
      </c>
      <c r="O164" s="261" t="s">
        <v>27</v>
      </c>
      <c r="P164" s="144">
        <v>81</v>
      </c>
      <c r="Q164" s="260">
        <f t="shared" si="40"/>
        <v>872.5</v>
      </c>
      <c r="R164" s="261">
        <v>434.08</v>
      </c>
      <c r="S164" s="261">
        <f t="shared" si="41"/>
        <v>282.42700000000002</v>
      </c>
      <c r="T164" s="261">
        <v>111.47</v>
      </c>
      <c r="U164" s="262">
        <f t="shared" si="42"/>
        <v>-170.95700000000002</v>
      </c>
      <c r="V164" s="262">
        <f t="shared" si="43"/>
        <v>0</v>
      </c>
      <c r="W164" s="263"/>
      <c r="X164" s="260"/>
      <c r="Y164" s="260"/>
      <c r="Z164" s="260"/>
      <c r="AA164" s="260"/>
      <c r="AB164" s="264"/>
      <c r="AC164" s="269"/>
    </row>
    <row r="165" spans="3:29" hidden="1" outlineLevel="1" x14ac:dyDescent="0.35">
      <c r="C165" s="255">
        <v>45078</v>
      </c>
      <c r="D165" s="183" t="s">
        <v>739</v>
      </c>
      <c r="E165" s="183"/>
      <c r="F165" s="183"/>
      <c r="G165" s="183"/>
      <c r="H165" s="257"/>
      <c r="I165" s="266"/>
      <c r="J165" s="258"/>
      <c r="K165" s="258"/>
      <c r="L165" s="259"/>
      <c r="M165" s="260">
        <f t="shared" si="44"/>
        <v>0</v>
      </c>
      <c r="N165" s="261">
        <v>842.15</v>
      </c>
      <c r="O165" s="261" t="s">
        <v>27</v>
      </c>
      <c r="P165" s="144">
        <v>81</v>
      </c>
      <c r="Q165" s="260">
        <f t="shared" si="40"/>
        <v>923.15</v>
      </c>
      <c r="R165" s="261">
        <v>434.08</v>
      </c>
      <c r="S165" s="261">
        <f t="shared" si="41"/>
        <v>298.822</v>
      </c>
      <c r="T165" s="261">
        <v>111.47</v>
      </c>
      <c r="U165" s="262">
        <f t="shared" si="42"/>
        <v>-187.352</v>
      </c>
      <c r="V165" s="262">
        <f t="shared" si="43"/>
        <v>0</v>
      </c>
      <c r="W165" s="263"/>
      <c r="X165" s="260"/>
      <c r="Y165" s="260"/>
      <c r="Z165" s="260"/>
      <c r="AA165" s="260"/>
      <c r="AB165" s="264"/>
      <c r="AC165" s="269"/>
    </row>
    <row r="166" spans="3:29" hidden="1" outlineLevel="1" x14ac:dyDescent="0.35">
      <c r="C166" s="255">
        <v>45078</v>
      </c>
      <c r="D166" s="183" t="s">
        <v>739</v>
      </c>
      <c r="E166" s="183"/>
      <c r="F166" s="183"/>
      <c r="G166" s="183"/>
      <c r="H166" s="257"/>
      <c r="I166" s="266"/>
      <c r="J166" s="258"/>
      <c r="K166" s="258"/>
      <c r="L166" s="259"/>
      <c r="M166" s="260">
        <f t="shared" si="44"/>
        <v>0</v>
      </c>
      <c r="N166" s="261">
        <v>791.5</v>
      </c>
      <c r="O166" s="261" t="s">
        <v>27</v>
      </c>
      <c r="P166" s="144">
        <v>81</v>
      </c>
      <c r="Q166" s="260">
        <f t="shared" si="40"/>
        <v>872.5</v>
      </c>
      <c r="R166" s="261">
        <v>434.08</v>
      </c>
      <c r="S166" s="261">
        <f t="shared" si="41"/>
        <v>282.42700000000002</v>
      </c>
      <c r="T166" s="261">
        <v>111.47</v>
      </c>
      <c r="U166" s="262">
        <f t="shared" si="42"/>
        <v>-170.95700000000002</v>
      </c>
      <c r="V166" s="262">
        <f t="shared" si="43"/>
        <v>0</v>
      </c>
      <c r="W166" s="263"/>
      <c r="X166" s="260"/>
      <c r="Y166" s="260"/>
      <c r="Z166" s="260"/>
      <c r="AA166" s="260"/>
      <c r="AB166" s="264"/>
      <c r="AC166" s="269"/>
    </row>
    <row r="167" spans="3:29" hidden="1" outlineLevel="1" x14ac:dyDescent="0.35">
      <c r="C167" s="255">
        <v>45078</v>
      </c>
      <c r="D167" s="183" t="s">
        <v>64</v>
      </c>
      <c r="E167" s="183"/>
      <c r="F167" s="183"/>
      <c r="G167" s="183"/>
      <c r="H167" s="257"/>
      <c r="I167" s="266"/>
      <c r="J167" s="258"/>
      <c r="K167" s="258"/>
      <c r="L167" s="259"/>
      <c r="M167" s="260">
        <f t="shared" si="44"/>
        <v>0</v>
      </c>
      <c r="N167" s="261">
        <v>791.5</v>
      </c>
      <c r="O167" s="261" t="s">
        <v>27</v>
      </c>
      <c r="P167" s="144">
        <v>81</v>
      </c>
      <c r="Q167" s="260">
        <f t="shared" si="40"/>
        <v>872.5</v>
      </c>
      <c r="R167" s="261">
        <v>434.08</v>
      </c>
      <c r="S167" s="261">
        <f t="shared" si="41"/>
        <v>282.42700000000002</v>
      </c>
      <c r="T167" s="261">
        <v>111.47</v>
      </c>
      <c r="U167" s="262">
        <f t="shared" si="42"/>
        <v>-170.95700000000002</v>
      </c>
      <c r="V167" s="262">
        <f t="shared" si="43"/>
        <v>0</v>
      </c>
      <c r="W167" s="263"/>
      <c r="X167" s="260"/>
      <c r="Y167" s="260"/>
      <c r="Z167" s="260"/>
      <c r="AA167" s="260"/>
      <c r="AB167" s="264"/>
      <c r="AC167" s="269"/>
    </row>
    <row r="168" spans="3:29" hidden="1" outlineLevel="1" x14ac:dyDescent="0.35">
      <c r="C168" s="255">
        <v>45078</v>
      </c>
      <c r="D168" s="183" t="s">
        <v>61</v>
      </c>
      <c r="E168" s="183"/>
      <c r="F168" s="183"/>
      <c r="G168" s="183"/>
      <c r="H168" s="257"/>
      <c r="I168" s="266"/>
      <c r="J168" s="258"/>
      <c r="K168" s="258"/>
      <c r="L168" s="259"/>
      <c r="M168" s="260">
        <f t="shared" si="44"/>
        <v>0</v>
      </c>
      <c r="N168" s="261">
        <v>849.75</v>
      </c>
      <c r="O168" s="261" t="s">
        <v>27</v>
      </c>
      <c r="P168" s="144">
        <v>81</v>
      </c>
      <c r="Q168" s="260">
        <f t="shared" si="40"/>
        <v>930.75</v>
      </c>
      <c r="R168" s="261">
        <v>434.08</v>
      </c>
      <c r="S168" s="261">
        <f t="shared" si="41"/>
        <v>301.28300000000002</v>
      </c>
      <c r="T168" s="261">
        <v>111.47</v>
      </c>
      <c r="U168" s="262">
        <f t="shared" si="42"/>
        <v>-189.81300000000002</v>
      </c>
      <c r="V168" s="262">
        <f t="shared" si="43"/>
        <v>0</v>
      </c>
      <c r="W168" s="263"/>
      <c r="X168" s="260"/>
      <c r="Y168" s="260"/>
      <c r="Z168" s="260"/>
      <c r="AA168" s="260"/>
      <c r="AB168" s="264"/>
      <c r="AC168" s="269"/>
    </row>
    <row r="169" spans="3:29" hidden="1" outlineLevel="1" x14ac:dyDescent="0.35">
      <c r="C169" s="255">
        <v>45078</v>
      </c>
      <c r="D169" s="183" t="s">
        <v>61</v>
      </c>
      <c r="E169" s="183"/>
      <c r="F169" s="183"/>
      <c r="G169" s="183"/>
      <c r="H169" s="257"/>
      <c r="I169" s="266"/>
      <c r="J169" s="258"/>
      <c r="K169" s="258"/>
      <c r="L169" s="259"/>
      <c r="M169" s="260">
        <f t="shared" si="44"/>
        <v>0</v>
      </c>
      <c r="N169" s="261">
        <v>795.15</v>
      </c>
      <c r="O169" s="261" t="s">
        <v>27</v>
      </c>
      <c r="P169" s="144">
        <v>81</v>
      </c>
      <c r="Q169" s="260">
        <f t="shared" si="40"/>
        <v>876.15</v>
      </c>
      <c r="R169" s="261">
        <v>434.08</v>
      </c>
      <c r="S169" s="261">
        <f t="shared" si="41"/>
        <v>283.60899999999998</v>
      </c>
      <c r="T169" s="261">
        <v>111.47</v>
      </c>
      <c r="U169" s="262">
        <f t="shared" si="42"/>
        <v>-172.13899999999998</v>
      </c>
      <c r="V169" s="262">
        <f t="shared" si="43"/>
        <v>0</v>
      </c>
      <c r="W169" s="263"/>
      <c r="X169" s="260"/>
      <c r="Y169" s="260"/>
      <c r="Z169" s="260"/>
      <c r="AA169" s="260"/>
      <c r="AB169" s="264"/>
      <c r="AC169" s="269"/>
    </row>
    <row r="170" spans="3:29" hidden="1" outlineLevel="1" x14ac:dyDescent="0.35">
      <c r="C170" s="255">
        <v>45078</v>
      </c>
      <c r="D170" s="183" t="s">
        <v>61</v>
      </c>
      <c r="E170" s="183"/>
      <c r="F170" s="183"/>
      <c r="G170" s="183"/>
      <c r="H170" s="257"/>
      <c r="I170" s="266"/>
      <c r="J170" s="258"/>
      <c r="K170" s="258"/>
      <c r="L170" s="259"/>
      <c r="M170" s="260">
        <f t="shared" si="44"/>
        <v>0</v>
      </c>
      <c r="N170" s="261">
        <v>795.15</v>
      </c>
      <c r="O170" s="261" t="s">
        <v>27</v>
      </c>
      <c r="P170" s="144">
        <v>81</v>
      </c>
      <c r="Q170" s="260">
        <f t="shared" si="40"/>
        <v>876.15</v>
      </c>
      <c r="R170" s="261">
        <v>434.08</v>
      </c>
      <c r="S170" s="261">
        <f t="shared" si="41"/>
        <v>283.60899999999998</v>
      </c>
      <c r="T170" s="261">
        <v>111.47</v>
      </c>
      <c r="U170" s="262">
        <f t="shared" si="42"/>
        <v>-172.13899999999998</v>
      </c>
      <c r="V170" s="262">
        <f t="shared" si="43"/>
        <v>0</v>
      </c>
      <c r="W170" s="263"/>
      <c r="X170" s="260"/>
      <c r="Y170" s="260"/>
      <c r="Z170" s="260"/>
      <c r="AA170" s="260"/>
      <c r="AB170" s="264"/>
      <c r="AC170" s="269"/>
    </row>
    <row r="171" spans="3:29" hidden="1" outlineLevel="1" x14ac:dyDescent="0.35">
      <c r="C171" s="255">
        <v>45078</v>
      </c>
      <c r="D171" s="183" t="s">
        <v>721</v>
      </c>
      <c r="E171" s="183"/>
      <c r="F171" s="183"/>
      <c r="G171" s="183"/>
      <c r="H171" s="257"/>
      <c r="I171" s="266"/>
      <c r="J171" s="258"/>
      <c r="K171" s="258"/>
      <c r="L171" s="259"/>
      <c r="M171" s="260">
        <f>L171</f>
        <v>0</v>
      </c>
      <c r="N171" s="261">
        <v>791.5</v>
      </c>
      <c r="O171" s="261" t="s">
        <v>27</v>
      </c>
      <c r="P171" s="144">
        <v>81</v>
      </c>
      <c r="Q171" s="260">
        <f>MAX(N171,O171)+P171</f>
        <v>872.5</v>
      </c>
      <c r="R171" s="261">
        <v>434.08</v>
      </c>
      <c r="S171" s="261">
        <f>ROUND((N171+P171)*R171/1341,3)</f>
        <v>282.42700000000002</v>
      </c>
      <c r="T171" s="261">
        <v>111.47</v>
      </c>
      <c r="U171" s="262">
        <f>T171-S171</f>
        <v>-170.95700000000002</v>
      </c>
      <c r="V171" s="262">
        <f>IFERROR(ROUND((T171-S171)*M171*1341,2),0)</f>
        <v>0</v>
      </c>
      <c r="W171" s="263"/>
      <c r="X171" s="260"/>
      <c r="Y171" s="260"/>
      <c r="Z171" s="260"/>
      <c r="AA171" s="260"/>
      <c r="AB171" s="264"/>
      <c r="AC171" s="269"/>
    </row>
    <row r="172" spans="3:29" hidden="1" outlineLevel="1" x14ac:dyDescent="0.35">
      <c r="C172" s="255">
        <v>45078</v>
      </c>
      <c r="D172" s="183" t="s">
        <v>721</v>
      </c>
      <c r="E172" s="183"/>
      <c r="F172" s="183"/>
      <c r="G172" s="183"/>
      <c r="H172" s="257"/>
      <c r="I172" s="266"/>
      <c r="J172" s="258"/>
      <c r="K172" s="258"/>
      <c r="L172" s="259"/>
      <c r="M172" s="260">
        <f>L172</f>
        <v>0</v>
      </c>
      <c r="N172" s="261">
        <v>791.5</v>
      </c>
      <c r="O172" s="261" t="s">
        <v>27</v>
      </c>
      <c r="P172" s="144">
        <v>81</v>
      </c>
      <c r="Q172" s="260">
        <f>MAX(N172,O172)+P172</f>
        <v>872.5</v>
      </c>
      <c r="R172" s="261">
        <v>434.08</v>
      </c>
      <c r="S172" s="261">
        <f>ROUND((N172+P172)*R172/1341,3)</f>
        <v>282.42700000000002</v>
      </c>
      <c r="T172" s="261">
        <v>111.47</v>
      </c>
      <c r="U172" s="262">
        <f>T172-S172</f>
        <v>-170.95700000000002</v>
      </c>
      <c r="V172" s="262">
        <f>IFERROR(ROUND((T172-S172)*M172*1341,2),0)</f>
        <v>0</v>
      </c>
      <c r="W172" s="263"/>
      <c r="X172" s="260"/>
      <c r="Y172" s="260"/>
      <c r="Z172" s="260"/>
      <c r="AA172" s="260"/>
      <c r="AB172" s="264"/>
      <c r="AC172" s="269"/>
    </row>
    <row r="173" spans="3:29" hidden="1" outlineLevel="1" x14ac:dyDescent="0.35">
      <c r="C173" s="255">
        <v>45078</v>
      </c>
      <c r="D173" s="183" t="s">
        <v>721</v>
      </c>
      <c r="E173" s="183"/>
      <c r="F173" s="183"/>
      <c r="G173" s="183"/>
      <c r="H173" s="257"/>
      <c r="I173" s="266"/>
      <c r="J173" s="258"/>
      <c r="K173" s="258"/>
      <c r="L173" s="259"/>
      <c r="M173" s="260">
        <f>L173</f>
        <v>0</v>
      </c>
      <c r="N173" s="261">
        <v>791.5</v>
      </c>
      <c r="O173" s="261" t="s">
        <v>27</v>
      </c>
      <c r="P173" s="144">
        <v>81</v>
      </c>
      <c r="Q173" s="260">
        <f>MAX(N173,O173)+P173</f>
        <v>872.5</v>
      </c>
      <c r="R173" s="261">
        <v>434.08</v>
      </c>
      <c r="S173" s="261">
        <f>ROUND((N173+P173)*R173/1341,3)</f>
        <v>282.42700000000002</v>
      </c>
      <c r="T173" s="261">
        <v>111.47</v>
      </c>
      <c r="U173" s="262">
        <f>T173-S173</f>
        <v>-170.95700000000002</v>
      </c>
      <c r="V173" s="262">
        <f>IFERROR(ROUND((T173-S173)*M173*1341,2),0)</f>
        <v>0</v>
      </c>
      <c r="W173" s="263"/>
      <c r="X173" s="260"/>
      <c r="Y173" s="260"/>
      <c r="Z173" s="260"/>
      <c r="AA173" s="260"/>
      <c r="AB173" s="264"/>
      <c r="AC173" s="269"/>
    </row>
    <row r="174" spans="3:29" hidden="1" outlineLevel="1" x14ac:dyDescent="0.35">
      <c r="C174" s="255">
        <v>45078</v>
      </c>
      <c r="D174" s="183" t="s">
        <v>782</v>
      </c>
      <c r="E174" s="183"/>
      <c r="F174" s="183"/>
      <c r="G174" s="183"/>
      <c r="H174" s="257"/>
      <c r="I174" s="266"/>
      <c r="J174" s="258"/>
      <c r="K174" s="258"/>
      <c r="L174" s="259"/>
      <c r="M174" s="260">
        <f>L174</f>
        <v>0</v>
      </c>
      <c r="N174" s="261">
        <v>791.5</v>
      </c>
      <c r="O174" s="261" t="s">
        <v>27</v>
      </c>
      <c r="P174" s="144">
        <v>81</v>
      </c>
      <c r="Q174" s="260">
        <f>MAX(N174,O174)+P174</f>
        <v>872.5</v>
      </c>
      <c r="R174" s="261">
        <v>434.08</v>
      </c>
      <c r="S174" s="261">
        <f>ROUND((N174+P174)*R174/1341,3)</f>
        <v>282.42700000000002</v>
      </c>
      <c r="T174" s="261">
        <v>111.47</v>
      </c>
      <c r="U174" s="262">
        <f>T174-S174</f>
        <v>-170.95700000000002</v>
      </c>
      <c r="V174" s="262">
        <f>IFERROR(ROUND((T174-S174)*M174*1341,2),0)</f>
        <v>0</v>
      </c>
      <c r="W174" s="263"/>
      <c r="X174" s="260"/>
      <c r="Y174" s="260"/>
      <c r="Z174" s="260"/>
      <c r="AA174" s="260"/>
      <c r="AB174" s="264"/>
      <c r="AC174" s="269"/>
    </row>
    <row r="175" spans="3:29" hidden="1" outlineLevel="1" x14ac:dyDescent="0.35">
      <c r="C175" s="255">
        <v>45078</v>
      </c>
      <c r="D175" s="183" t="s">
        <v>782</v>
      </c>
      <c r="E175" s="183"/>
      <c r="F175" s="183"/>
      <c r="G175" s="183"/>
      <c r="H175" s="257"/>
      <c r="I175" s="266"/>
      <c r="J175" s="258"/>
      <c r="K175" s="258"/>
      <c r="L175" s="259"/>
      <c r="M175" s="260">
        <f>L175</f>
        <v>0</v>
      </c>
      <c r="N175" s="261">
        <v>791.5</v>
      </c>
      <c r="O175" s="261" t="s">
        <v>27</v>
      </c>
      <c r="P175" s="144">
        <v>81</v>
      </c>
      <c r="Q175" s="260">
        <f>MAX(N175,O175)+P175</f>
        <v>872.5</v>
      </c>
      <c r="R175" s="261">
        <v>434.08</v>
      </c>
      <c r="S175" s="261">
        <f>ROUND((N175+P175)*R175/1341,3)</f>
        <v>282.42700000000002</v>
      </c>
      <c r="T175" s="261">
        <v>111.47</v>
      </c>
      <c r="U175" s="262">
        <f>T175-S175</f>
        <v>-170.95700000000002</v>
      </c>
      <c r="V175" s="262">
        <f>IFERROR(ROUND((T175-S175)*M175*1341,2),0)</f>
        <v>0</v>
      </c>
      <c r="W175" s="263"/>
      <c r="X175" s="260"/>
      <c r="Y175" s="260"/>
      <c r="Z175" s="260"/>
      <c r="AA175" s="260"/>
      <c r="AB175" s="264"/>
      <c r="AC175" s="269"/>
    </row>
    <row r="176" spans="3:29" x14ac:dyDescent="0.35">
      <c r="C176" s="281"/>
      <c r="L176" s="282"/>
      <c r="N176" s="282"/>
      <c r="P176" s="283"/>
      <c r="R176" s="284"/>
    </row>
    <row r="177" spans="3:18" x14ac:dyDescent="0.35">
      <c r="C177" s="281"/>
      <c r="L177" s="282"/>
      <c r="N177" s="284"/>
      <c r="P177" s="283"/>
      <c r="R177" s="284"/>
    </row>
  </sheetData>
  <mergeCells count="4">
    <mergeCell ref="B3:AI3"/>
    <mergeCell ref="X4:Y4"/>
    <mergeCell ref="Z4:AA4"/>
    <mergeCell ref="AB4:AC4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97996-2467-4A9B-A205-1026FB765774}">
  <dimension ref="A2:AF69"/>
  <sheetViews>
    <sheetView zoomScale="40" zoomScaleNormal="40" workbookViewId="0">
      <pane xSplit="8" ySplit="5" topLeftCell="S51" activePane="bottomRight" state="frozen"/>
      <selection pane="topRight" activeCell="I1" sqref="I1"/>
      <selection pane="bottomLeft" activeCell="A6" sqref="A6"/>
      <selection pane="bottomRight" activeCell="AJ68" sqref="AJ68"/>
    </sheetView>
  </sheetViews>
  <sheetFormatPr defaultColWidth="8.7265625" defaultRowHeight="15.5" x14ac:dyDescent="0.35"/>
  <cols>
    <col min="1" max="1" width="15.81640625" style="184" bestFit="1" customWidth="1"/>
    <col min="2" max="2" width="11.453125" style="184" customWidth="1"/>
    <col min="3" max="3" width="86.26953125" style="186" bestFit="1" customWidth="1"/>
    <col min="4" max="4" width="13.08984375" style="187" bestFit="1" customWidth="1"/>
    <col min="5" max="5" width="27.36328125" style="184" bestFit="1" customWidth="1"/>
    <col min="6" max="6" width="19" style="184" bestFit="1" customWidth="1"/>
    <col min="7" max="7" width="13.26953125" style="184" bestFit="1" customWidth="1"/>
    <col min="8" max="8" width="12.6328125" style="184" bestFit="1" customWidth="1"/>
    <col min="9" max="9" width="14.90625" style="184" bestFit="1" customWidth="1"/>
    <col min="10" max="10" width="13.7265625" style="188" bestFit="1" customWidth="1"/>
    <col min="11" max="11" width="13.54296875" style="184" bestFit="1" customWidth="1"/>
    <col min="12" max="12" width="14" style="184" bestFit="1" customWidth="1"/>
    <col min="13" max="13" width="23.26953125" style="184" bestFit="1" customWidth="1"/>
    <col min="14" max="14" width="23.54296875" style="184" bestFit="1" customWidth="1"/>
    <col min="15" max="15" width="31.26953125" style="184" bestFit="1" customWidth="1"/>
    <col min="16" max="16" width="15.08984375" style="184" bestFit="1" customWidth="1"/>
    <col min="17" max="17" width="18.26953125" style="184" bestFit="1" customWidth="1"/>
    <col min="18" max="18" width="13.08984375" style="184" bestFit="1" customWidth="1"/>
    <col min="19" max="19" width="13.26953125" style="184" bestFit="1" customWidth="1"/>
    <col min="20" max="20" width="14" style="184" bestFit="1" customWidth="1"/>
    <col min="21" max="21" width="26.7265625" style="184" bestFit="1" customWidth="1"/>
    <col min="22" max="22" width="33.54296875" style="184" bestFit="1" customWidth="1"/>
    <col min="23" max="23" width="21" style="184" bestFit="1" customWidth="1"/>
    <col min="24" max="24" width="33.08984375" style="184" bestFit="1" customWidth="1"/>
    <col min="25" max="25" width="18.54296875" style="184" bestFit="1" customWidth="1"/>
    <col min="26" max="26" width="24.453125" style="184" bestFit="1" customWidth="1"/>
    <col min="27" max="27" width="20.81640625" style="184" bestFit="1" customWidth="1"/>
    <col min="28" max="28" width="27.1796875" style="184" bestFit="1" customWidth="1"/>
    <col min="29" max="29" width="21.26953125" style="184" bestFit="1" customWidth="1"/>
    <col min="30" max="30" width="26.7265625" style="184" bestFit="1" customWidth="1"/>
    <col min="31" max="31" width="34.6328125" style="189" bestFit="1" customWidth="1"/>
    <col min="32" max="32" width="24.453125" style="184" bestFit="1" customWidth="1"/>
    <col min="33" max="33" width="32.6328125" style="184" customWidth="1"/>
    <col min="34" max="16384" width="8.7265625" style="184"/>
  </cols>
  <sheetData>
    <row r="2" spans="1:32" x14ac:dyDescent="0.35">
      <c r="B2" s="185" t="s">
        <v>792</v>
      </c>
    </row>
    <row r="4" spans="1:32" ht="46.5" x14ac:dyDescent="0.35">
      <c r="B4" s="190" t="s">
        <v>793</v>
      </c>
      <c r="C4" s="191" t="s">
        <v>794</v>
      </c>
      <c r="D4" s="192" t="s">
        <v>795</v>
      </c>
      <c r="E4" s="193" t="s">
        <v>796</v>
      </c>
      <c r="F4" s="193" t="s">
        <v>295</v>
      </c>
      <c r="G4" s="193" t="s">
        <v>797</v>
      </c>
      <c r="H4" s="194" t="s">
        <v>798</v>
      </c>
      <c r="I4" s="195" t="s">
        <v>799</v>
      </c>
      <c r="J4" s="196" t="s">
        <v>800</v>
      </c>
      <c r="K4" s="194" t="s">
        <v>801</v>
      </c>
      <c r="L4" s="196" t="s">
        <v>802</v>
      </c>
      <c r="M4" s="197" t="s">
        <v>803</v>
      </c>
      <c r="N4" s="197" t="s">
        <v>804</v>
      </c>
      <c r="O4" s="197" t="s">
        <v>805</v>
      </c>
      <c r="P4" s="197" t="s">
        <v>8</v>
      </c>
      <c r="Q4" s="194" t="s">
        <v>806</v>
      </c>
      <c r="R4" s="197" t="s">
        <v>807</v>
      </c>
      <c r="S4" s="196" t="s">
        <v>808</v>
      </c>
      <c r="T4" s="198" t="s">
        <v>809</v>
      </c>
      <c r="U4" s="199" t="s">
        <v>810</v>
      </c>
      <c r="V4" s="200"/>
      <c r="W4" s="196" t="s">
        <v>811</v>
      </c>
      <c r="X4" s="198" t="s">
        <v>21</v>
      </c>
      <c r="Y4" s="199" t="s">
        <v>812</v>
      </c>
      <c r="Z4" s="200"/>
      <c r="AA4" s="199" t="s">
        <v>813</v>
      </c>
      <c r="AB4" s="200"/>
      <c r="AC4" s="201" t="s">
        <v>814</v>
      </c>
      <c r="AD4" s="202"/>
      <c r="AE4" s="203" t="s">
        <v>815</v>
      </c>
      <c r="AF4" s="204" t="s">
        <v>816</v>
      </c>
    </row>
    <row r="5" spans="1:32" x14ac:dyDescent="0.35">
      <c r="B5" s="190"/>
      <c r="C5" s="191"/>
      <c r="D5" s="192"/>
      <c r="E5" s="193"/>
      <c r="F5" s="193"/>
      <c r="G5" s="193"/>
      <c r="H5" s="194"/>
      <c r="I5" s="195"/>
      <c r="J5" s="196"/>
      <c r="K5" s="194"/>
      <c r="L5" s="196"/>
      <c r="M5" s="197"/>
      <c r="N5" s="197"/>
      <c r="O5" s="197"/>
      <c r="P5" s="197"/>
      <c r="Q5" s="194"/>
      <c r="R5" s="197"/>
      <c r="S5" s="196"/>
      <c r="T5" s="198"/>
      <c r="U5" s="205" t="s">
        <v>817</v>
      </c>
      <c r="V5" s="206" t="s">
        <v>818</v>
      </c>
      <c r="W5" s="207"/>
      <c r="X5" s="207"/>
      <c r="Y5" s="205" t="s">
        <v>817</v>
      </c>
      <c r="Z5" s="206" t="s">
        <v>818</v>
      </c>
      <c r="AA5" s="205" t="s">
        <v>817</v>
      </c>
      <c r="AB5" s="206" t="s">
        <v>818</v>
      </c>
      <c r="AC5" s="205" t="s">
        <v>817</v>
      </c>
      <c r="AD5" s="206" t="s">
        <v>818</v>
      </c>
      <c r="AE5" s="203"/>
      <c r="AF5" s="204"/>
    </row>
    <row r="6" spans="1:32" ht="20.149999999999999" customHeight="1" x14ac:dyDescent="0.35">
      <c r="A6" s="208"/>
      <c r="B6" s="150">
        <v>4</v>
      </c>
      <c r="C6" s="209" t="s">
        <v>819</v>
      </c>
      <c r="D6" s="210">
        <v>10015334</v>
      </c>
      <c r="E6" s="211" t="s">
        <v>45</v>
      </c>
      <c r="F6" s="211" t="s">
        <v>722</v>
      </c>
      <c r="G6" s="212" t="s">
        <v>562</v>
      </c>
      <c r="H6" s="213" t="s">
        <v>820</v>
      </c>
      <c r="I6" s="214" t="s">
        <v>821</v>
      </c>
      <c r="J6" s="215">
        <v>45079.505960648145</v>
      </c>
      <c r="K6" s="214">
        <v>45061</v>
      </c>
      <c r="L6" s="216">
        <v>45062</v>
      </c>
      <c r="M6" s="217">
        <v>89921.341</v>
      </c>
      <c r="N6" s="217">
        <v>89665.676999999996</v>
      </c>
      <c r="O6" s="218">
        <f t="shared" ref="O6:O65" si="0">N6*1341</f>
        <v>120241672.85699999</v>
      </c>
      <c r="P6" s="219">
        <v>800.9</v>
      </c>
      <c r="Q6" s="219">
        <v>805.85</v>
      </c>
      <c r="R6" s="220">
        <v>89</v>
      </c>
      <c r="S6" s="220">
        <f t="shared" ref="S6:S12" si="1">MIN(P6,Q6)+R6</f>
        <v>889.9</v>
      </c>
      <c r="T6" s="220">
        <v>769.88</v>
      </c>
      <c r="U6" s="221">
        <f t="shared" ref="U6:U65" si="2">MIN(M6,N6)*S6</f>
        <v>79793485.962299988</v>
      </c>
      <c r="V6" s="221">
        <f t="shared" ref="V6:V65" si="3">U6*T6</f>
        <v>61431408972.655518</v>
      </c>
      <c r="W6" s="221">
        <f t="shared" ref="W6:W65" si="4">ROUND((P6+R6)*T6/1341,3)</f>
        <v>510.899</v>
      </c>
      <c r="X6" s="221">
        <f t="shared" ref="X6:X65" si="5">O6*W6</f>
        <v>61431350420.968437</v>
      </c>
      <c r="Y6" s="218"/>
      <c r="Z6" s="218">
        <f t="shared" ref="Z6:Z55" si="6">T6*Y6</f>
        <v>0</v>
      </c>
      <c r="AA6" s="218"/>
      <c r="AB6" s="218">
        <f t="shared" ref="AB6:AB42" si="7">T6*AA6</f>
        <v>0</v>
      </c>
      <c r="AC6" s="218">
        <v>2331307.602</v>
      </c>
      <c r="AD6" s="222">
        <f t="shared" ref="AD6:AD53" si="8">AC6*T6</f>
        <v>1794827096.6277599</v>
      </c>
      <c r="AE6" s="223" t="s">
        <v>822</v>
      </c>
      <c r="AF6" s="204"/>
    </row>
    <row r="7" spans="1:32" ht="20.149999999999999" customHeight="1" x14ac:dyDescent="0.35">
      <c r="A7" s="208"/>
      <c r="B7" s="150">
        <v>17</v>
      </c>
      <c r="C7" s="209" t="s">
        <v>734</v>
      </c>
      <c r="D7" s="210">
        <v>10015333</v>
      </c>
      <c r="E7" s="211" t="s">
        <v>823</v>
      </c>
      <c r="F7" s="211" t="s">
        <v>722</v>
      </c>
      <c r="G7" s="212" t="s">
        <v>562</v>
      </c>
      <c r="H7" s="213" t="s">
        <v>820</v>
      </c>
      <c r="I7" s="214" t="s">
        <v>824</v>
      </c>
      <c r="J7" s="215">
        <v>45090.586805555555</v>
      </c>
      <c r="K7" s="214">
        <v>45075</v>
      </c>
      <c r="L7" s="216"/>
      <c r="M7" s="217">
        <v>29987.819</v>
      </c>
      <c r="N7" s="217">
        <v>29966.78</v>
      </c>
      <c r="O7" s="218">
        <f t="shared" si="0"/>
        <v>40185451.979999997</v>
      </c>
      <c r="P7" s="219">
        <v>830.3</v>
      </c>
      <c r="Q7" s="219"/>
      <c r="R7" s="220">
        <v>81</v>
      </c>
      <c r="S7" s="220">
        <f t="shared" si="1"/>
        <v>911.3</v>
      </c>
      <c r="T7" s="220">
        <v>769.88</v>
      </c>
      <c r="U7" s="221">
        <f t="shared" si="2"/>
        <v>27308726.613999996</v>
      </c>
      <c r="V7" s="221">
        <f t="shared" si="3"/>
        <v>21024442445.586315</v>
      </c>
      <c r="W7" s="221">
        <f t="shared" si="4"/>
        <v>523.18499999999995</v>
      </c>
      <c r="X7" s="221">
        <f t="shared" si="5"/>
        <v>21024425694.156296</v>
      </c>
      <c r="Y7" s="218"/>
      <c r="Z7" s="218">
        <f t="shared" si="6"/>
        <v>0</v>
      </c>
      <c r="AA7" s="218"/>
      <c r="AB7" s="218">
        <f t="shared" si="7"/>
        <v>0</v>
      </c>
      <c r="AC7" s="218"/>
      <c r="AD7" s="222">
        <f t="shared" si="8"/>
        <v>0</v>
      </c>
      <c r="AE7" s="223" t="s">
        <v>825</v>
      </c>
      <c r="AF7" s="204"/>
    </row>
    <row r="8" spans="1:32" ht="20.149999999999999" customHeight="1" x14ac:dyDescent="0.35">
      <c r="A8" s="208"/>
      <c r="B8" s="150">
        <v>22</v>
      </c>
      <c r="C8" s="209" t="s">
        <v>734</v>
      </c>
      <c r="D8" s="210">
        <v>10015333</v>
      </c>
      <c r="E8" s="211" t="s">
        <v>180</v>
      </c>
      <c r="F8" s="211" t="s">
        <v>722</v>
      </c>
      <c r="G8" s="212" t="s">
        <v>562</v>
      </c>
      <c r="H8" s="213" t="s">
        <v>820</v>
      </c>
      <c r="I8" s="214" t="s">
        <v>826</v>
      </c>
      <c r="J8" s="215">
        <v>45095.465277777781</v>
      </c>
      <c r="K8" s="214">
        <v>45081</v>
      </c>
      <c r="L8" s="216"/>
      <c r="M8" s="217">
        <v>37027.71</v>
      </c>
      <c r="N8" s="217">
        <v>36959.555</v>
      </c>
      <c r="O8" s="218">
        <f t="shared" si="0"/>
        <v>49562763.255000003</v>
      </c>
      <c r="P8" s="219">
        <v>822.95</v>
      </c>
      <c r="Q8" s="219"/>
      <c r="R8" s="220">
        <v>81</v>
      </c>
      <c r="S8" s="220">
        <f t="shared" si="1"/>
        <v>903.95</v>
      </c>
      <c r="T8" s="220">
        <v>769.88</v>
      </c>
      <c r="U8" s="221">
        <f t="shared" si="2"/>
        <v>33409589.742250003</v>
      </c>
      <c r="V8" s="221">
        <f t="shared" si="3"/>
        <v>25721374950.763432</v>
      </c>
      <c r="W8" s="221">
        <f t="shared" si="4"/>
        <v>518.96600000000001</v>
      </c>
      <c r="X8" s="221">
        <f t="shared" si="5"/>
        <v>25721388995.394333</v>
      </c>
      <c r="Y8" s="218"/>
      <c r="Z8" s="218">
        <f t="shared" si="6"/>
        <v>0</v>
      </c>
      <c r="AA8" s="218">
        <v>206464.91</v>
      </c>
      <c r="AB8" s="218">
        <f t="shared" si="7"/>
        <v>158953204.91080001</v>
      </c>
      <c r="AC8" s="218">
        <v>184797.77499999999</v>
      </c>
      <c r="AD8" s="222">
        <f t="shared" si="8"/>
        <v>142272111.01699999</v>
      </c>
      <c r="AE8" s="223" t="s">
        <v>827</v>
      </c>
      <c r="AF8" s="204"/>
    </row>
    <row r="9" spans="1:32" ht="20.149999999999999" customHeight="1" x14ac:dyDescent="0.35">
      <c r="A9" s="208"/>
      <c r="B9" s="150">
        <v>25</v>
      </c>
      <c r="C9" s="209" t="s">
        <v>734</v>
      </c>
      <c r="D9" s="210">
        <v>10015333</v>
      </c>
      <c r="E9" s="211" t="s">
        <v>828</v>
      </c>
      <c r="F9" s="211" t="s">
        <v>722</v>
      </c>
      <c r="G9" s="212" t="s">
        <v>562</v>
      </c>
      <c r="H9" s="213" t="s">
        <v>820</v>
      </c>
      <c r="I9" s="214" t="s">
        <v>829</v>
      </c>
      <c r="J9" s="215">
        <v>45097.517361111109</v>
      </c>
      <c r="K9" s="214">
        <v>45081</v>
      </c>
      <c r="L9" s="216"/>
      <c r="M9" s="217">
        <v>37066.466999999997</v>
      </c>
      <c r="N9" s="217">
        <v>36952.637000000002</v>
      </c>
      <c r="O9" s="218">
        <f t="shared" si="0"/>
        <v>49553486.217</v>
      </c>
      <c r="P9" s="219">
        <v>822.95</v>
      </c>
      <c r="Q9" s="219" t="s">
        <v>27</v>
      </c>
      <c r="R9" s="220">
        <v>81</v>
      </c>
      <c r="S9" s="220">
        <f t="shared" si="1"/>
        <v>903.95</v>
      </c>
      <c r="T9" s="220">
        <v>769.88</v>
      </c>
      <c r="U9" s="221">
        <f t="shared" si="2"/>
        <v>33403336.216150004</v>
      </c>
      <c r="V9" s="221">
        <f t="shared" si="3"/>
        <v>25716560486.089565</v>
      </c>
      <c r="W9" s="221">
        <f t="shared" si="4"/>
        <v>518.96600000000001</v>
      </c>
      <c r="X9" s="221">
        <f t="shared" si="5"/>
        <v>25716574528.091621</v>
      </c>
      <c r="Y9" s="218"/>
      <c r="Z9" s="218">
        <f t="shared" si="6"/>
        <v>0</v>
      </c>
      <c r="AA9" s="218"/>
      <c r="AB9" s="218">
        <f t="shared" si="7"/>
        <v>0</v>
      </c>
      <c r="AC9" s="218"/>
      <c r="AD9" s="222">
        <f t="shared" si="8"/>
        <v>0</v>
      </c>
      <c r="AE9" s="223" t="s">
        <v>830</v>
      </c>
      <c r="AF9" s="204"/>
    </row>
    <row r="10" spans="1:32" ht="20.149999999999999" customHeight="1" x14ac:dyDescent="0.35">
      <c r="A10" s="208"/>
      <c r="B10" s="150">
        <v>21</v>
      </c>
      <c r="C10" s="209" t="s">
        <v>61</v>
      </c>
      <c r="D10" s="210">
        <v>10015310</v>
      </c>
      <c r="E10" s="211" t="s">
        <v>831</v>
      </c>
      <c r="F10" s="211" t="s">
        <v>722</v>
      </c>
      <c r="G10" s="212" t="s">
        <v>562</v>
      </c>
      <c r="H10" s="213" t="s">
        <v>820</v>
      </c>
      <c r="I10" s="214" t="s">
        <v>778</v>
      </c>
      <c r="J10" s="215">
        <v>45095.458333333336</v>
      </c>
      <c r="K10" s="214">
        <v>45041</v>
      </c>
      <c r="L10" s="216">
        <v>45070</v>
      </c>
      <c r="M10" s="217">
        <v>29237.852999999999</v>
      </c>
      <c r="N10" s="217">
        <v>29188.480000000003</v>
      </c>
      <c r="O10" s="218">
        <f t="shared" si="0"/>
        <v>39141751.680000007</v>
      </c>
      <c r="P10" s="219">
        <v>831.8</v>
      </c>
      <c r="Q10" s="219">
        <v>850.7</v>
      </c>
      <c r="R10" s="220">
        <v>81</v>
      </c>
      <c r="S10" s="220">
        <f t="shared" si="1"/>
        <v>912.8</v>
      </c>
      <c r="T10" s="220">
        <v>769.88</v>
      </c>
      <c r="U10" s="221">
        <f t="shared" si="2"/>
        <v>26643244.544</v>
      </c>
      <c r="V10" s="221">
        <f t="shared" si="3"/>
        <v>20512101109.534721</v>
      </c>
      <c r="W10" s="221">
        <f t="shared" si="4"/>
        <v>524.04700000000003</v>
      </c>
      <c r="X10" s="221">
        <f t="shared" si="5"/>
        <v>20512117542.648964</v>
      </c>
      <c r="Y10" s="218"/>
      <c r="Z10" s="218">
        <f t="shared" si="6"/>
        <v>0</v>
      </c>
      <c r="AA10" s="218">
        <v>181002.64</v>
      </c>
      <c r="AB10" s="218">
        <f t="shared" si="7"/>
        <v>139350312.48320001</v>
      </c>
      <c r="AC10" s="218">
        <v>612690.81299999997</v>
      </c>
      <c r="AD10" s="222">
        <f t="shared" si="8"/>
        <v>471698403.11243999</v>
      </c>
      <c r="AE10" s="223" t="s">
        <v>832</v>
      </c>
      <c r="AF10" s="204" t="s">
        <v>781</v>
      </c>
    </row>
    <row r="11" spans="1:32" ht="20.149999999999999" customHeight="1" x14ac:dyDescent="0.35">
      <c r="A11" s="208"/>
      <c r="B11" s="150">
        <v>8</v>
      </c>
      <c r="C11" s="209" t="s">
        <v>772</v>
      </c>
      <c r="D11" s="210">
        <v>10015313</v>
      </c>
      <c r="E11" s="211" t="s">
        <v>833</v>
      </c>
      <c r="F11" s="211" t="s">
        <v>722</v>
      </c>
      <c r="G11" s="212" t="s">
        <v>562</v>
      </c>
      <c r="H11" s="213" t="s">
        <v>820</v>
      </c>
      <c r="I11" s="214" t="s">
        <v>834</v>
      </c>
      <c r="J11" s="215">
        <v>45084.508333333331</v>
      </c>
      <c r="K11" s="214">
        <v>45069</v>
      </c>
      <c r="L11" s="216" t="s">
        <v>27</v>
      </c>
      <c r="M11" s="217">
        <v>30096.065999999999</v>
      </c>
      <c r="N11" s="217">
        <v>29997.993999999999</v>
      </c>
      <c r="O11" s="218">
        <f t="shared" si="0"/>
        <v>40227309.953999996</v>
      </c>
      <c r="P11" s="219">
        <v>846.05</v>
      </c>
      <c r="Q11" s="219"/>
      <c r="R11" s="220">
        <v>89</v>
      </c>
      <c r="S11" s="220">
        <f t="shared" si="1"/>
        <v>935.05</v>
      </c>
      <c r="T11" s="220">
        <v>769.88</v>
      </c>
      <c r="U11" s="221">
        <f t="shared" si="2"/>
        <v>28049624.289699998</v>
      </c>
      <c r="V11" s="221">
        <f t="shared" si="3"/>
        <v>21594844748.154236</v>
      </c>
      <c r="W11" s="221">
        <f t="shared" si="4"/>
        <v>536.82100000000003</v>
      </c>
      <c r="X11" s="221">
        <f t="shared" si="5"/>
        <v>21594864756.816235</v>
      </c>
      <c r="Y11" s="218"/>
      <c r="Z11" s="218">
        <f t="shared" si="6"/>
        <v>0</v>
      </c>
      <c r="AA11" s="218">
        <v>193814.07</v>
      </c>
      <c r="AB11" s="218">
        <f t="shared" si="7"/>
        <v>149213576.21160001</v>
      </c>
      <c r="AC11" s="218"/>
      <c r="AD11" s="222">
        <f t="shared" si="8"/>
        <v>0</v>
      </c>
      <c r="AE11" s="223" t="s">
        <v>835</v>
      </c>
      <c r="AF11" s="204" t="s">
        <v>781</v>
      </c>
    </row>
    <row r="12" spans="1:32" ht="20.149999999999999" customHeight="1" x14ac:dyDescent="0.35">
      <c r="A12" s="208"/>
      <c r="B12" s="150">
        <v>12</v>
      </c>
      <c r="C12" s="209" t="s">
        <v>740</v>
      </c>
      <c r="D12" s="210">
        <v>10015307</v>
      </c>
      <c r="E12" s="211" t="s">
        <v>836</v>
      </c>
      <c r="F12" s="211" t="s">
        <v>722</v>
      </c>
      <c r="G12" s="212" t="s">
        <v>562</v>
      </c>
      <c r="H12" s="213" t="s">
        <v>820</v>
      </c>
      <c r="I12" s="214" t="s">
        <v>837</v>
      </c>
      <c r="J12" s="215">
        <v>45088.649305555555</v>
      </c>
      <c r="K12" s="214">
        <v>45072</v>
      </c>
      <c r="L12" s="216" t="s">
        <v>27</v>
      </c>
      <c r="M12" s="217">
        <v>89849.732999999993</v>
      </c>
      <c r="N12" s="217">
        <v>89580.843999999997</v>
      </c>
      <c r="O12" s="218">
        <f t="shared" si="0"/>
        <v>120127911.80399999</v>
      </c>
      <c r="P12" s="219">
        <v>841.35</v>
      </c>
      <c r="Q12" s="219" t="s">
        <v>27</v>
      </c>
      <c r="R12" s="220">
        <v>81</v>
      </c>
      <c r="S12" s="220">
        <f t="shared" si="1"/>
        <v>922.35</v>
      </c>
      <c r="T12" s="220">
        <v>769.88</v>
      </c>
      <c r="U12" s="221">
        <f t="shared" si="2"/>
        <v>82624891.463400006</v>
      </c>
      <c r="V12" s="221">
        <f t="shared" si="3"/>
        <v>63611251439.8424</v>
      </c>
      <c r="W12" s="221">
        <f t="shared" si="4"/>
        <v>529.529</v>
      </c>
      <c r="X12" s="221">
        <f t="shared" si="5"/>
        <v>63611213009.660309</v>
      </c>
      <c r="Y12" s="218">
        <v>0</v>
      </c>
      <c r="Z12" s="218">
        <f t="shared" si="6"/>
        <v>0</v>
      </c>
      <c r="AA12" s="218">
        <v>112005.75</v>
      </c>
      <c r="AB12" s="218">
        <f t="shared" si="7"/>
        <v>86230986.810000002</v>
      </c>
      <c r="AC12" s="218"/>
      <c r="AD12" s="222">
        <f t="shared" si="8"/>
        <v>0</v>
      </c>
      <c r="AE12" s="223" t="s">
        <v>838</v>
      </c>
      <c r="AF12" s="204"/>
    </row>
    <row r="13" spans="1:32" ht="20.149999999999999" customHeight="1" x14ac:dyDescent="0.35">
      <c r="A13" s="208"/>
      <c r="B13" s="150">
        <v>5</v>
      </c>
      <c r="C13" s="209" t="s">
        <v>86</v>
      </c>
      <c r="D13" s="210">
        <v>10013986</v>
      </c>
      <c r="E13" s="211" t="s">
        <v>839</v>
      </c>
      <c r="F13" s="211" t="s">
        <v>722</v>
      </c>
      <c r="G13" s="212" t="s">
        <v>562</v>
      </c>
      <c r="H13" s="213" t="s">
        <v>820</v>
      </c>
      <c r="I13" s="214" t="s">
        <v>840</v>
      </c>
      <c r="J13" s="215">
        <v>45079.647916666669</v>
      </c>
      <c r="K13" s="214">
        <v>45064</v>
      </c>
      <c r="L13" s="216" t="s">
        <v>27</v>
      </c>
      <c r="M13" s="217">
        <v>38790.069000000003</v>
      </c>
      <c r="N13" s="217">
        <v>38802.550000000003</v>
      </c>
      <c r="O13" s="218">
        <f t="shared" si="0"/>
        <v>52034219.550000004</v>
      </c>
      <c r="P13" s="219">
        <v>823.2</v>
      </c>
      <c r="Q13" s="219"/>
      <c r="R13" s="220">
        <v>81</v>
      </c>
      <c r="S13" s="220">
        <v>904.2</v>
      </c>
      <c r="T13" s="220">
        <v>769.88</v>
      </c>
      <c r="U13" s="221">
        <f t="shared" si="2"/>
        <v>35073980.389800005</v>
      </c>
      <c r="V13" s="221">
        <f t="shared" si="3"/>
        <v>27002756022.499226</v>
      </c>
      <c r="W13" s="221">
        <f t="shared" si="4"/>
        <v>519.10900000000004</v>
      </c>
      <c r="X13" s="221">
        <f t="shared" si="5"/>
        <v>27011431676.380955</v>
      </c>
      <c r="Y13" s="218"/>
      <c r="Z13" s="218">
        <f t="shared" si="6"/>
        <v>0</v>
      </c>
      <c r="AA13" s="218"/>
      <c r="AB13" s="218">
        <f t="shared" si="7"/>
        <v>0</v>
      </c>
      <c r="AC13" s="218"/>
      <c r="AD13" s="222">
        <f t="shared" si="8"/>
        <v>0</v>
      </c>
      <c r="AE13" s="223" t="s">
        <v>830</v>
      </c>
      <c r="AF13" s="204"/>
    </row>
    <row r="14" spans="1:32" ht="20.149999999999999" customHeight="1" x14ac:dyDescent="0.35">
      <c r="A14" s="208"/>
      <c r="B14" s="150">
        <v>16</v>
      </c>
      <c r="C14" s="209" t="s">
        <v>86</v>
      </c>
      <c r="D14" s="210">
        <v>10013986</v>
      </c>
      <c r="E14" s="211" t="s">
        <v>59</v>
      </c>
      <c r="F14" s="211" t="s">
        <v>722</v>
      </c>
      <c r="G14" s="212" t="s">
        <v>562</v>
      </c>
      <c r="H14" s="213" t="s">
        <v>820</v>
      </c>
      <c r="I14" s="214" t="s">
        <v>841</v>
      </c>
      <c r="J14" s="215">
        <v>45090.451388888891</v>
      </c>
      <c r="K14" s="214">
        <v>45072</v>
      </c>
      <c r="L14" s="216" t="s">
        <v>27</v>
      </c>
      <c r="M14" s="217">
        <v>60093.684999999998</v>
      </c>
      <c r="N14" s="217">
        <v>59974.212999999996</v>
      </c>
      <c r="O14" s="218">
        <f t="shared" si="0"/>
        <v>80425419.633000001</v>
      </c>
      <c r="P14" s="219">
        <v>841.35</v>
      </c>
      <c r="Q14" s="219"/>
      <c r="R14" s="220">
        <v>81</v>
      </c>
      <c r="S14" s="220">
        <v>922.35</v>
      </c>
      <c r="T14" s="220">
        <v>769.88</v>
      </c>
      <c r="U14" s="221">
        <f t="shared" si="2"/>
        <v>55317215.360550001</v>
      </c>
      <c r="V14" s="221">
        <f t="shared" si="3"/>
        <v>42587617761.780235</v>
      </c>
      <c r="W14" s="221">
        <f t="shared" si="4"/>
        <v>529.529</v>
      </c>
      <c r="X14" s="221">
        <f t="shared" si="5"/>
        <v>42587592032.842857</v>
      </c>
      <c r="Y14" s="218"/>
      <c r="Z14" s="218">
        <f t="shared" si="6"/>
        <v>0</v>
      </c>
      <c r="AA14" s="218"/>
      <c r="AB14" s="218">
        <f t="shared" si="7"/>
        <v>0</v>
      </c>
      <c r="AC14" s="218"/>
      <c r="AD14" s="222">
        <f t="shared" si="8"/>
        <v>0</v>
      </c>
      <c r="AE14" s="223" t="s">
        <v>842</v>
      </c>
      <c r="AF14" s="204"/>
    </row>
    <row r="15" spans="1:32" ht="20.149999999999999" customHeight="1" x14ac:dyDescent="0.35">
      <c r="A15" s="208"/>
      <c r="B15" s="150">
        <v>13</v>
      </c>
      <c r="C15" s="209" t="s">
        <v>49</v>
      </c>
      <c r="D15" s="210">
        <v>10015306</v>
      </c>
      <c r="E15" s="211" t="s">
        <v>575</v>
      </c>
      <c r="F15" s="211" t="s">
        <v>722</v>
      </c>
      <c r="G15" s="212" t="s">
        <v>562</v>
      </c>
      <c r="H15" s="213" t="s">
        <v>820</v>
      </c>
      <c r="I15" s="214" t="s">
        <v>843</v>
      </c>
      <c r="J15" s="215">
        <v>45089.645833333336</v>
      </c>
      <c r="K15" s="214">
        <v>45076</v>
      </c>
      <c r="L15" s="216" t="s">
        <v>27</v>
      </c>
      <c r="M15" s="217">
        <v>30000</v>
      </c>
      <c r="N15" s="217">
        <v>29933.063491213339</v>
      </c>
      <c r="O15" s="218">
        <f t="shared" si="0"/>
        <v>40140238.141717091</v>
      </c>
      <c r="P15" s="219">
        <v>830.3</v>
      </c>
      <c r="Q15" s="219" t="s">
        <v>27</v>
      </c>
      <c r="R15" s="220">
        <v>73</v>
      </c>
      <c r="S15" s="220">
        <f t="shared" ref="S15:S35" si="9">MIN(P15,Q15)+R15</f>
        <v>903.3</v>
      </c>
      <c r="T15" s="220">
        <v>769.88</v>
      </c>
      <c r="U15" s="221">
        <f t="shared" si="2"/>
        <v>27038536.25161301</v>
      </c>
      <c r="V15" s="221">
        <f t="shared" si="3"/>
        <v>20816428289.391823</v>
      </c>
      <c r="W15" s="221">
        <f t="shared" si="4"/>
        <v>518.59299999999996</v>
      </c>
      <c r="X15" s="221">
        <f t="shared" si="5"/>
        <v>20816446518.627491</v>
      </c>
      <c r="Y15" s="218"/>
      <c r="Z15" s="218">
        <f t="shared" si="6"/>
        <v>0</v>
      </c>
      <c r="AA15" s="218"/>
      <c r="AB15" s="218">
        <f t="shared" si="7"/>
        <v>0</v>
      </c>
      <c r="AC15" s="218">
        <v>149665.3174560667</v>
      </c>
      <c r="AD15" s="222">
        <f t="shared" si="8"/>
        <v>115224334.60307662</v>
      </c>
      <c r="AE15" s="223" t="s">
        <v>838</v>
      </c>
      <c r="AF15" s="204"/>
    </row>
    <row r="16" spans="1:32" ht="20.149999999999999" customHeight="1" x14ac:dyDescent="0.35">
      <c r="A16" s="208"/>
      <c r="B16" s="150">
        <v>14</v>
      </c>
      <c r="C16" s="209" t="s">
        <v>49</v>
      </c>
      <c r="D16" s="210">
        <v>10015306</v>
      </c>
      <c r="E16" s="211" t="s">
        <v>575</v>
      </c>
      <c r="F16" s="211" t="s">
        <v>722</v>
      </c>
      <c r="G16" s="212" t="s">
        <v>562</v>
      </c>
      <c r="H16" s="213" t="s">
        <v>820</v>
      </c>
      <c r="I16" s="214" t="s">
        <v>844</v>
      </c>
      <c r="J16" s="215">
        <v>45089.645833333336</v>
      </c>
      <c r="K16" s="214">
        <v>45076</v>
      </c>
      <c r="L16" s="216" t="s">
        <v>27</v>
      </c>
      <c r="M16" s="217">
        <v>30175.681</v>
      </c>
      <c r="N16" s="217">
        <v>30108.352508786669</v>
      </c>
      <c r="O16" s="218">
        <f t="shared" si="0"/>
        <v>40375300.714282922</v>
      </c>
      <c r="P16" s="219">
        <v>830.3</v>
      </c>
      <c r="Q16" s="219" t="s">
        <v>27</v>
      </c>
      <c r="R16" s="220">
        <v>73</v>
      </c>
      <c r="S16" s="220">
        <f t="shared" si="9"/>
        <v>903.3</v>
      </c>
      <c r="T16" s="220">
        <v>769.88</v>
      </c>
      <c r="U16" s="221">
        <f t="shared" si="2"/>
        <v>27196874.821186997</v>
      </c>
      <c r="V16" s="221">
        <f t="shared" si="3"/>
        <v>20938329987.335445</v>
      </c>
      <c r="W16" s="221">
        <f t="shared" si="4"/>
        <v>518.59299999999996</v>
      </c>
      <c r="X16" s="221">
        <f t="shared" si="5"/>
        <v>20938348323.322121</v>
      </c>
      <c r="Y16" s="218"/>
      <c r="Z16" s="218">
        <f t="shared" si="6"/>
        <v>0</v>
      </c>
      <c r="AA16" s="218"/>
      <c r="AB16" s="218">
        <f t="shared" si="7"/>
        <v>0</v>
      </c>
      <c r="AC16" s="218">
        <v>150541.76254393335</v>
      </c>
      <c r="AD16" s="222">
        <f t="shared" si="8"/>
        <v>115899092.1473234</v>
      </c>
      <c r="AE16" s="223" t="s">
        <v>838</v>
      </c>
      <c r="AF16" s="204"/>
    </row>
    <row r="17" spans="1:32" ht="20.149999999999999" customHeight="1" x14ac:dyDescent="0.35">
      <c r="A17" s="208"/>
      <c r="B17" s="150">
        <v>1</v>
      </c>
      <c r="C17" s="209" t="s">
        <v>845</v>
      </c>
      <c r="D17" s="210">
        <v>10015311</v>
      </c>
      <c r="E17" s="211" t="s">
        <v>846</v>
      </c>
      <c r="F17" s="211" t="s">
        <v>722</v>
      </c>
      <c r="G17" s="212" t="s">
        <v>562</v>
      </c>
      <c r="H17" s="213" t="s">
        <v>820</v>
      </c>
      <c r="I17" s="214" t="s">
        <v>843</v>
      </c>
      <c r="J17" s="215">
        <v>45076.472222222219</v>
      </c>
      <c r="K17" s="214">
        <v>45061</v>
      </c>
      <c r="L17" s="216" t="s">
        <v>27</v>
      </c>
      <c r="M17" s="217">
        <v>86348.597999999998</v>
      </c>
      <c r="N17" s="217">
        <v>86219.440999999992</v>
      </c>
      <c r="O17" s="218">
        <f t="shared" si="0"/>
        <v>115620270.38099998</v>
      </c>
      <c r="P17" s="219">
        <v>800.9</v>
      </c>
      <c r="Q17" s="219"/>
      <c r="R17" s="220">
        <v>81</v>
      </c>
      <c r="S17" s="220">
        <f t="shared" si="9"/>
        <v>881.9</v>
      </c>
      <c r="T17" s="220">
        <v>621.86</v>
      </c>
      <c r="U17" s="221">
        <f t="shared" si="2"/>
        <v>76036925.01789999</v>
      </c>
      <c r="V17" s="221">
        <f t="shared" si="3"/>
        <v>47284322191.631287</v>
      </c>
      <c r="W17" s="221">
        <f t="shared" si="4"/>
        <v>408.96199999999999</v>
      </c>
      <c r="X17" s="221">
        <f t="shared" si="5"/>
        <v>47284297015.554512</v>
      </c>
      <c r="Y17" s="218"/>
      <c r="Z17" s="218">
        <f t="shared" si="6"/>
        <v>0</v>
      </c>
      <c r="AA17" s="218"/>
      <c r="AB17" s="218">
        <f t="shared" si="7"/>
        <v>0</v>
      </c>
      <c r="AC17" s="218"/>
      <c r="AD17" s="222">
        <f t="shared" si="8"/>
        <v>0</v>
      </c>
      <c r="AE17" s="223" t="s">
        <v>838</v>
      </c>
      <c r="AF17" s="204"/>
    </row>
    <row r="18" spans="1:32" ht="20.149999999999999" customHeight="1" x14ac:dyDescent="0.35">
      <c r="A18" s="208"/>
      <c r="B18" s="150">
        <v>2</v>
      </c>
      <c r="C18" s="209" t="s">
        <v>522</v>
      </c>
      <c r="D18" s="224">
        <v>10012637</v>
      </c>
      <c r="E18" s="211" t="s">
        <v>847</v>
      </c>
      <c r="F18" s="211" t="s">
        <v>848</v>
      </c>
      <c r="G18" s="212" t="s">
        <v>601</v>
      </c>
      <c r="H18" s="213" t="s">
        <v>820</v>
      </c>
      <c r="I18" s="214" t="s">
        <v>840</v>
      </c>
      <c r="J18" s="215">
        <v>45079.352083333331</v>
      </c>
      <c r="K18" s="214">
        <v>45057</v>
      </c>
      <c r="L18" s="216" t="s">
        <v>27</v>
      </c>
      <c r="M18" s="217">
        <v>34578.89</v>
      </c>
      <c r="N18" s="217">
        <v>34437.588000000003</v>
      </c>
      <c r="O18" s="218">
        <f t="shared" si="0"/>
        <v>46180805.508000001</v>
      </c>
      <c r="P18" s="219">
        <v>796.65</v>
      </c>
      <c r="Q18" s="219" t="s">
        <v>27</v>
      </c>
      <c r="R18" s="220">
        <v>65</v>
      </c>
      <c r="S18" s="220">
        <f t="shared" si="9"/>
        <v>861.65</v>
      </c>
      <c r="T18" s="220">
        <v>769.88</v>
      </c>
      <c r="U18" s="221">
        <f t="shared" si="2"/>
        <v>29673147.700200003</v>
      </c>
      <c r="V18" s="221">
        <f t="shared" si="3"/>
        <v>22844762951.429977</v>
      </c>
      <c r="W18" s="221">
        <f t="shared" si="4"/>
        <v>494.68099999999998</v>
      </c>
      <c r="X18" s="221">
        <f t="shared" si="5"/>
        <v>22844767049.502949</v>
      </c>
      <c r="Y18" s="218">
        <v>225817.2</v>
      </c>
      <c r="Z18" s="218">
        <f t="shared" si="6"/>
        <v>173852145.93600002</v>
      </c>
      <c r="AA18" s="218">
        <v>177919.99</v>
      </c>
      <c r="AB18" s="218">
        <f t="shared" si="7"/>
        <v>136977041.9012</v>
      </c>
      <c r="AC18" s="218"/>
      <c r="AD18" s="222">
        <f t="shared" si="8"/>
        <v>0</v>
      </c>
      <c r="AE18" s="223" t="s">
        <v>849</v>
      </c>
      <c r="AF18" s="204"/>
    </row>
    <row r="19" spans="1:32" ht="20.149999999999999" customHeight="1" x14ac:dyDescent="0.35">
      <c r="A19" s="208"/>
      <c r="B19" s="150">
        <v>18</v>
      </c>
      <c r="C19" s="209" t="s">
        <v>522</v>
      </c>
      <c r="D19" s="224">
        <v>10012637</v>
      </c>
      <c r="E19" s="211" t="s">
        <v>850</v>
      </c>
      <c r="F19" s="211" t="s">
        <v>848</v>
      </c>
      <c r="G19" s="212" t="s">
        <v>601</v>
      </c>
      <c r="H19" s="213" t="s">
        <v>820</v>
      </c>
      <c r="I19" s="214" t="s">
        <v>851</v>
      </c>
      <c r="J19" s="215">
        <v>45091.34375</v>
      </c>
      <c r="K19" s="214">
        <v>45073</v>
      </c>
      <c r="L19" s="216">
        <v>45074</v>
      </c>
      <c r="M19" s="217">
        <v>59927.381000000001</v>
      </c>
      <c r="N19" s="217">
        <v>59767.486000000004</v>
      </c>
      <c r="O19" s="218">
        <f t="shared" si="0"/>
        <v>80148198.726000011</v>
      </c>
      <c r="P19" s="219">
        <v>830.3</v>
      </c>
      <c r="Q19" s="219">
        <v>830.3</v>
      </c>
      <c r="R19" s="220">
        <v>65</v>
      </c>
      <c r="S19" s="220">
        <f t="shared" si="9"/>
        <v>895.3</v>
      </c>
      <c r="T19" s="220">
        <v>769.88</v>
      </c>
      <c r="U19" s="221">
        <f t="shared" si="2"/>
        <v>53509830.215800002</v>
      </c>
      <c r="V19" s="221">
        <f t="shared" si="3"/>
        <v>41196148086.540108</v>
      </c>
      <c r="W19" s="221">
        <f t="shared" si="4"/>
        <v>514</v>
      </c>
      <c r="X19" s="221">
        <f t="shared" si="5"/>
        <v>41196174145.164009</v>
      </c>
      <c r="Y19" s="218"/>
      <c r="Z19" s="218">
        <f t="shared" si="6"/>
        <v>0</v>
      </c>
      <c r="AA19" s="218"/>
      <c r="AB19" s="218">
        <f t="shared" si="7"/>
        <v>0</v>
      </c>
      <c r="AC19" s="218"/>
      <c r="AD19" s="222">
        <f t="shared" si="8"/>
        <v>0</v>
      </c>
      <c r="AE19" s="223" t="s">
        <v>838</v>
      </c>
      <c r="AF19" s="204"/>
    </row>
    <row r="20" spans="1:32" ht="20.149999999999999" customHeight="1" x14ac:dyDescent="0.35">
      <c r="A20" s="208"/>
      <c r="B20" s="150">
        <v>26</v>
      </c>
      <c r="C20" s="209" t="s">
        <v>522</v>
      </c>
      <c r="D20" s="224">
        <v>10012637</v>
      </c>
      <c r="E20" s="211" t="s">
        <v>852</v>
      </c>
      <c r="F20" s="211" t="s">
        <v>848</v>
      </c>
      <c r="G20" s="212" t="s">
        <v>601</v>
      </c>
      <c r="H20" s="213" t="s">
        <v>820</v>
      </c>
      <c r="I20" s="214" t="s">
        <v>853</v>
      </c>
      <c r="J20" s="215">
        <v>45097.677083333336</v>
      </c>
      <c r="K20" s="214">
        <v>45081</v>
      </c>
      <c r="L20" s="216" t="s">
        <v>27</v>
      </c>
      <c r="M20" s="217">
        <v>55000.478999999999</v>
      </c>
      <c r="N20" s="217">
        <v>54831.406999999999</v>
      </c>
      <c r="O20" s="218">
        <f t="shared" si="0"/>
        <v>73528916.787</v>
      </c>
      <c r="P20" s="219">
        <v>822.95</v>
      </c>
      <c r="Q20" s="219"/>
      <c r="R20" s="220">
        <v>81</v>
      </c>
      <c r="S20" s="220">
        <f t="shared" si="9"/>
        <v>903.95</v>
      </c>
      <c r="T20" s="220">
        <v>769.88</v>
      </c>
      <c r="U20" s="221">
        <f t="shared" si="2"/>
        <v>49564850.357650004</v>
      </c>
      <c r="V20" s="221">
        <f t="shared" si="3"/>
        <v>38158986993.347588</v>
      </c>
      <c r="W20" s="221">
        <f t="shared" si="4"/>
        <v>518.96600000000001</v>
      </c>
      <c r="X20" s="221">
        <f t="shared" si="5"/>
        <v>38159007829.282242</v>
      </c>
      <c r="Y20" s="218"/>
      <c r="Z20" s="218">
        <f t="shared" si="6"/>
        <v>0</v>
      </c>
      <c r="AA20" s="218"/>
      <c r="AB20" s="218">
        <f t="shared" si="7"/>
        <v>0</v>
      </c>
      <c r="AC20" s="218"/>
      <c r="AD20" s="222">
        <f t="shared" si="8"/>
        <v>0</v>
      </c>
      <c r="AE20" s="223" t="s">
        <v>838</v>
      </c>
      <c r="AF20" s="204"/>
    </row>
    <row r="21" spans="1:32" ht="20.149999999999999" customHeight="1" x14ac:dyDescent="0.35">
      <c r="A21" s="208"/>
      <c r="B21" s="150">
        <v>20</v>
      </c>
      <c r="C21" s="209" t="s">
        <v>739</v>
      </c>
      <c r="D21" s="210">
        <v>10015312</v>
      </c>
      <c r="E21" s="211" t="s">
        <v>854</v>
      </c>
      <c r="F21" s="211" t="s">
        <v>722</v>
      </c>
      <c r="G21" s="212" t="s">
        <v>562</v>
      </c>
      <c r="H21" s="213" t="s">
        <v>820</v>
      </c>
      <c r="I21" s="214" t="s">
        <v>855</v>
      </c>
      <c r="J21" s="215">
        <v>45095.451388888891</v>
      </c>
      <c r="K21" s="214">
        <v>45067</v>
      </c>
      <c r="L21" s="216" t="s">
        <v>27</v>
      </c>
      <c r="M21" s="217">
        <v>29294.09</v>
      </c>
      <c r="N21" s="217">
        <v>29072.18</v>
      </c>
      <c r="O21" s="218">
        <f t="shared" si="0"/>
        <v>38985793.380000003</v>
      </c>
      <c r="P21" s="219">
        <v>842.15</v>
      </c>
      <c r="Q21" s="219" t="s">
        <v>27</v>
      </c>
      <c r="R21" s="220">
        <v>81</v>
      </c>
      <c r="S21" s="220">
        <f t="shared" si="9"/>
        <v>923.15</v>
      </c>
      <c r="T21" s="220">
        <v>769.88</v>
      </c>
      <c r="U21" s="221">
        <f t="shared" si="2"/>
        <v>26837982.967</v>
      </c>
      <c r="V21" s="221">
        <f t="shared" si="3"/>
        <v>20662026326.633961</v>
      </c>
      <c r="W21" s="221">
        <f t="shared" si="4"/>
        <v>529.98900000000003</v>
      </c>
      <c r="X21" s="221">
        <f t="shared" si="5"/>
        <v>20662041647.672821</v>
      </c>
      <c r="Y21" s="218"/>
      <c r="Z21" s="218">
        <f t="shared" si="6"/>
        <v>0</v>
      </c>
      <c r="AA21" s="218">
        <v>166058.82</v>
      </c>
      <c r="AB21" s="218">
        <f t="shared" si="7"/>
        <v>127845364.3416</v>
      </c>
      <c r="AC21" s="218"/>
      <c r="AD21" s="222">
        <f t="shared" si="8"/>
        <v>0</v>
      </c>
      <c r="AE21" s="223" t="s">
        <v>856</v>
      </c>
      <c r="AF21" s="204"/>
    </row>
    <row r="22" spans="1:32" ht="20.149999999999999" customHeight="1" x14ac:dyDescent="0.35">
      <c r="A22" s="208"/>
      <c r="B22" s="150">
        <v>23</v>
      </c>
      <c r="C22" s="209" t="s">
        <v>739</v>
      </c>
      <c r="D22" s="210">
        <v>10015312</v>
      </c>
      <c r="E22" s="211" t="s">
        <v>178</v>
      </c>
      <c r="F22" s="211" t="s">
        <v>722</v>
      </c>
      <c r="G22" s="212" t="s">
        <v>562</v>
      </c>
      <c r="H22" s="213" t="s">
        <v>820</v>
      </c>
      <c r="I22" s="214" t="s">
        <v>857</v>
      </c>
      <c r="J22" s="215">
        <v>45095.472222222219</v>
      </c>
      <c r="K22" s="214">
        <v>45078</v>
      </c>
      <c r="L22" s="216" t="s">
        <v>27</v>
      </c>
      <c r="M22" s="217">
        <v>55000.222999999998</v>
      </c>
      <c r="N22" s="217">
        <v>54765.832999999999</v>
      </c>
      <c r="O22" s="218">
        <f t="shared" si="0"/>
        <v>73440982.053000003</v>
      </c>
      <c r="P22" s="219">
        <v>816.9</v>
      </c>
      <c r="Q22" s="219" t="s">
        <v>27</v>
      </c>
      <c r="R22" s="220">
        <v>81</v>
      </c>
      <c r="S22" s="220">
        <f t="shared" si="9"/>
        <v>897.9</v>
      </c>
      <c r="T22" s="220">
        <v>769.88</v>
      </c>
      <c r="U22" s="221">
        <f t="shared" si="2"/>
        <v>49174241.4507</v>
      </c>
      <c r="V22" s="221">
        <f t="shared" si="3"/>
        <v>37858265008.064919</v>
      </c>
      <c r="W22" s="221">
        <f t="shared" si="4"/>
        <v>515.49199999999996</v>
      </c>
      <c r="X22" s="221">
        <f t="shared" si="5"/>
        <v>37858238720.465073</v>
      </c>
      <c r="Y22" s="218"/>
      <c r="Z22" s="218">
        <f t="shared" si="6"/>
        <v>0</v>
      </c>
      <c r="AA22" s="218"/>
      <c r="AB22" s="218">
        <f t="shared" si="7"/>
        <v>0</v>
      </c>
      <c r="AC22" s="218"/>
      <c r="AD22" s="222">
        <f t="shared" si="8"/>
        <v>0</v>
      </c>
      <c r="AE22" s="223" t="s">
        <v>830</v>
      </c>
      <c r="AF22" s="204"/>
    </row>
    <row r="23" spans="1:32" ht="20.149999999999999" customHeight="1" x14ac:dyDescent="0.35">
      <c r="A23" s="208"/>
      <c r="B23" s="150">
        <v>28</v>
      </c>
      <c r="C23" s="209" t="s">
        <v>782</v>
      </c>
      <c r="D23" s="210">
        <v>10014619</v>
      </c>
      <c r="E23" s="211" t="s">
        <v>673</v>
      </c>
      <c r="F23" s="211" t="s">
        <v>722</v>
      </c>
      <c r="G23" s="212" t="s">
        <v>562</v>
      </c>
      <c r="H23" s="213" t="s">
        <v>820</v>
      </c>
      <c r="I23" s="214" t="s">
        <v>858</v>
      </c>
      <c r="J23" s="215">
        <v>45103.586805555555</v>
      </c>
      <c r="K23" s="214">
        <v>45088</v>
      </c>
      <c r="L23" s="216" t="s">
        <v>27</v>
      </c>
      <c r="M23" s="217">
        <v>31497.894</v>
      </c>
      <c r="N23" s="217">
        <v>31487.971000000001</v>
      </c>
      <c r="O23" s="218">
        <f t="shared" si="0"/>
        <v>42225369.111000001</v>
      </c>
      <c r="P23" s="219">
        <v>820.5</v>
      </c>
      <c r="Q23" s="219"/>
      <c r="R23" s="220">
        <v>81</v>
      </c>
      <c r="S23" s="220">
        <f t="shared" si="9"/>
        <v>901.5</v>
      </c>
      <c r="T23" s="220">
        <v>769.88</v>
      </c>
      <c r="U23" s="221">
        <f t="shared" si="2"/>
        <v>28386405.8565</v>
      </c>
      <c r="V23" s="221">
        <f t="shared" si="3"/>
        <v>21854126140.802219</v>
      </c>
      <c r="W23" s="221">
        <f t="shared" si="4"/>
        <v>517.55899999999997</v>
      </c>
      <c r="X23" s="221">
        <f t="shared" si="5"/>
        <v>21854119811.720047</v>
      </c>
      <c r="Y23" s="218"/>
      <c r="Z23" s="218">
        <f t="shared" si="6"/>
        <v>0</v>
      </c>
      <c r="AA23" s="218">
        <v>179432.93</v>
      </c>
      <c r="AB23" s="218">
        <f t="shared" si="7"/>
        <v>138141824.14840001</v>
      </c>
      <c r="AC23" s="218"/>
      <c r="AD23" s="222">
        <f t="shared" si="8"/>
        <v>0</v>
      </c>
      <c r="AE23" s="223" t="s">
        <v>830</v>
      </c>
      <c r="AF23" s="204"/>
    </row>
    <row r="24" spans="1:32" ht="20.149999999999999" customHeight="1" x14ac:dyDescent="0.35">
      <c r="A24" s="208"/>
      <c r="B24" s="150">
        <v>30</v>
      </c>
      <c r="C24" s="209" t="s">
        <v>782</v>
      </c>
      <c r="D24" s="210">
        <v>10014619</v>
      </c>
      <c r="E24" s="211" t="s">
        <v>442</v>
      </c>
      <c r="F24" s="211" t="s">
        <v>722</v>
      </c>
      <c r="G24" s="212" t="s">
        <v>562</v>
      </c>
      <c r="H24" s="213" t="s">
        <v>820</v>
      </c>
      <c r="I24" s="214" t="s">
        <v>859</v>
      </c>
      <c r="J24" s="215">
        <v>45107.520833333336</v>
      </c>
      <c r="K24" s="214">
        <v>45091</v>
      </c>
      <c r="L24" s="216" t="s">
        <v>27</v>
      </c>
      <c r="M24" s="217">
        <v>59865.553</v>
      </c>
      <c r="N24" s="217">
        <v>59641.845000000001</v>
      </c>
      <c r="O24" s="218">
        <f t="shared" si="0"/>
        <v>79979714.144999996</v>
      </c>
      <c r="P24" s="219">
        <v>818.65</v>
      </c>
      <c r="Q24" s="219"/>
      <c r="R24" s="220">
        <v>81</v>
      </c>
      <c r="S24" s="220">
        <f t="shared" si="9"/>
        <v>899.65</v>
      </c>
      <c r="T24" s="220">
        <v>769.88</v>
      </c>
      <c r="U24" s="221">
        <f t="shared" si="2"/>
        <v>53656785.854249999</v>
      </c>
      <c r="V24" s="221">
        <f t="shared" si="3"/>
        <v>41309286293.469986</v>
      </c>
      <c r="W24" s="221">
        <f t="shared" si="4"/>
        <v>516.49699999999996</v>
      </c>
      <c r="X24" s="221">
        <f t="shared" si="5"/>
        <v>41309282416.750061</v>
      </c>
      <c r="Y24" s="218"/>
      <c r="Z24" s="218">
        <f t="shared" si="6"/>
        <v>0</v>
      </c>
      <c r="AA24" s="218"/>
      <c r="AB24" s="218">
        <f t="shared" si="7"/>
        <v>0</v>
      </c>
      <c r="AC24" s="218">
        <v>298209.22499999998</v>
      </c>
      <c r="AD24" s="222">
        <f t="shared" si="8"/>
        <v>229585318.14299998</v>
      </c>
      <c r="AE24" s="223" t="s">
        <v>838</v>
      </c>
      <c r="AF24" s="204"/>
    </row>
    <row r="25" spans="1:32" ht="20.149999999999999" customHeight="1" x14ac:dyDescent="0.35">
      <c r="A25" s="208"/>
      <c r="B25" s="150">
        <v>10</v>
      </c>
      <c r="C25" s="209" t="s">
        <v>33</v>
      </c>
      <c r="D25" s="210">
        <v>10000232</v>
      </c>
      <c r="E25" s="211" t="s">
        <v>860</v>
      </c>
      <c r="F25" s="211" t="s">
        <v>722</v>
      </c>
      <c r="G25" s="212" t="s">
        <v>562</v>
      </c>
      <c r="H25" s="213" t="s">
        <v>820</v>
      </c>
      <c r="I25" s="214" t="s">
        <v>861</v>
      </c>
      <c r="J25" s="215">
        <v>45087.472222222219</v>
      </c>
      <c r="K25" s="214">
        <v>45072</v>
      </c>
      <c r="L25" s="216" t="s">
        <v>27</v>
      </c>
      <c r="M25" s="217">
        <v>30745.833999999999</v>
      </c>
      <c r="N25" s="217">
        <v>30638.769</v>
      </c>
      <c r="O25" s="218">
        <f t="shared" si="0"/>
        <v>41086589.229000002</v>
      </c>
      <c r="P25" s="219">
        <v>841.35</v>
      </c>
      <c r="Q25" s="219" t="s">
        <v>27</v>
      </c>
      <c r="R25" s="220">
        <v>81</v>
      </c>
      <c r="S25" s="220">
        <f t="shared" si="9"/>
        <v>922.35</v>
      </c>
      <c r="T25" s="220">
        <v>769.88</v>
      </c>
      <c r="U25" s="221">
        <f t="shared" si="2"/>
        <v>28259668.58715</v>
      </c>
      <c r="V25" s="221">
        <f t="shared" si="3"/>
        <v>21756553651.875042</v>
      </c>
      <c r="W25" s="221">
        <f t="shared" si="4"/>
        <v>529.529</v>
      </c>
      <c r="X25" s="221">
        <f t="shared" si="5"/>
        <v>21756540507.843143</v>
      </c>
      <c r="Y25" s="218"/>
      <c r="Z25" s="218">
        <f t="shared" si="6"/>
        <v>0</v>
      </c>
      <c r="AA25" s="218"/>
      <c r="AB25" s="218">
        <f t="shared" si="7"/>
        <v>0</v>
      </c>
      <c r="AC25" s="218"/>
      <c r="AD25" s="222">
        <f t="shared" si="8"/>
        <v>0</v>
      </c>
      <c r="AE25" s="223" t="s">
        <v>835</v>
      </c>
      <c r="AF25" s="204"/>
    </row>
    <row r="26" spans="1:32" ht="20.149999999999999" customHeight="1" x14ac:dyDescent="0.35">
      <c r="A26" s="208"/>
      <c r="B26" s="150">
        <v>15</v>
      </c>
      <c r="C26" s="209" t="s">
        <v>33</v>
      </c>
      <c r="D26" s="210">
        <v>10000232</v>
      </c>
      <c r="E26" s="211" t="s">
        <v>141</v>
      </c>
      <c r="F26" s="211" t="s">
        <v>722</v>
      </c>
      <c r="G26" s="212" t="s">
        <v>562</v>
      </c>
      <c r="H26" s="213" t="s">
        <v>820</v>
      </c>
      <c r="I26" s="214" t="s">
        <v>862</v>
      </c>
      <c r="J26" s="215">
        <v>45090.378472222219</v>
      </c>
      <c r="K26" s="214">
        <v>45061</v>
      </c>
      <c r="L26" s="216">
        <v>45073</v>
      </c>
      <c r="M26" s="217">
        <v>89729.524000000005</v>
      </c>
      <c r="N26" s="217">
        <v>89410.101999999999</v>
      </c>
      <c r="O26" s="218">
        <f t="shared" si="0"/>
        <v>119898946.78200001</v>
      </c>
      <c r="P26" s="219">
        <v>800.9</v>
      </c>
      <c r="Q26" s="219">
        <v>830.3</v>
      </c>
      <c r="R26" s="220">
        <v>81</v>
      </c>
      <c r="S26" s="220">
        <f t="shared" si="9"/>
        <v>881.9</v>
      </c>
      <c r="T26" s="220">
        <v>769.88</v>
      </c>
      <c r="U26" s="221">
        <f t="shared" si="2"/>
        <v>78850768.953799993</v>
      </c>
      <c r="V26" s="221">
        <f t="shared" si="3"/>
        <v>60705630002.151535</v>
      </c>
      <c r="W26" s="221">
        <f t="shared" si="4"/>
        <v>506.30700000000002</v>
      </c>
      <c r="X26" s="221">
        <f t="shared" si="5"/>
        <v>60705676048.35408</v>
      </c>
      <c r="Y26" s="218"/>
      <c r="Z26" s="218">
        <f t="shared" si="6"/>
        <v>0</v>
      </c>
      <c r="AA26" s="218"/>
      <c r="AB26" s="218">
        <f t="shared" si="7"/>
        <v>0</v>
      </c>
      <c r="AC26" s="218"/>
      <c r="AD26" s="222">
        <f t="shared" si="8"/>
        <v>0</v>
      </c>
      <c r="AE26" s="223" t="s">
        <v>838</v>
      </c>
      <c r="AF26" s="204"/>
    </row>
    <row r="27" spans="1:32" ht="20.149999999999999" customHeight="1" x14ac:dyDescent="0.35">
      <c r="A27" s="208"/>
      <c r="B27" s="150">
        <v>19</v>
      </c>
      <c r="C27" s="209" t="s">
        <v>33</v>
      </c>
      <c r="D27" s="210">
        <v>10000232</v>
      </c>
      <c r="E27" s="211" t="s">
        <v>863</v>
      </c>
      <c r="F27" s="211" t="s">
        <v>722</v>
      </c>
      <c r="G27" s="212" t="s">
        <v>562</v>
      </c>
      <c r="H27" s="213" t="s">
        <v>820</v>
      </c>
      <c r="I27" s="214" t="s">
        <v>853</v>
      </c>
      <c r="J27" s="215">
        <v>45092.461805555555</v>
      </c>
      <c r="K27" s="214">
        <v>45075</v>
      </c>
      <c r="L27" s="216" t="s">
        <v>27</v>
      </c>
      <c r="M27" s="217">
        <v>60205.383000000002</v>
      </c>
      <c r="N27" s="217">
        <v>59978.046000000002</v>
      </c>
      <c r="O27" s="218">
        <f t="shared" si="0"/>
        <v>80430559.686000004</v>
      </c>
      <c r="P27" s="219">
        <v>830.3</v>
      </c>
      <c r="Q27" s="219" t="s">
        <v>27</v>
      </c>
      <c r="R27" s="220">
        <v>81</v>
      </c>
      <c r="S27" s="220">
        <f t="shared" si="9"/>
        <v>911.3</v>
      </c>
      <c r="T27" s="220">
        <v>769.88</v>
      </c>
      <c r="U27" s="221">
        <f t="shared" si="2"/>
        <v>54657993.319799997</v>
      </c>
      <c r="V27" s="221">
        <f t="shared" si="3"/>
        <v>42080095897.047623</v>
      </c>
      <c r="W27" s="221">
        <f t="shared" si="4"/>
        <v>523.18499999999995</v>
      </c>
      <c r="X27" s="221">
        <f t="shared" si="5"/>
        <v>42080062369.319908</v>
      </c>
      <c r="Y27" s="218"/>
      <c r="Z27" s="218">
        <f t="shared" si="6"/>
        <v>0</v>
      </c>
      <c r="AA27" s="218"/>
      <c r="AB27" s="218">
        <f t="shared" si="7"/>
        <v>0</v>
      </c>
      <c r="AC27" s="218"/>
      <c r="AD27" s="222">
        <f t="shared" si="8"/>
        <v>0</v>
      </c>
      <c r="AE27" s="223" t="s">
        <v>835</v>
      </c>
      <c r="AF27" s="204"/>
    </row>
    <row r="28" spans="1:32" ht="20.149999999999999" customHeight="1" x14ac:dyDescent="0.35">
      <c r="A28" s="208"/>
      <c r="B28" s="150">
        <v>27</v>
      </c>
      <c r="C28" s="209" t="s">
        <v>33</v>
      </c>
      <c r="D28" s="210">
        <v>10000232</v>
      </c>
      <c r="E28" s="211" t="s">
        <v>864</v>
      </c>
      <c r="F28" s="211" t="s">
        <v>722</v>
      </c>
      <c r="G28" s="212" t="s">
        <v>562</v>
      </c>
      <c r="H28" s="213" t="s">
        <v>820</v>
      </c>
      <c r="I28" s="214" t="s">
        <v>865</v>
      </c>
      <c r="J28" s="215">
        <v>45103.347222222219</v>
      </c>
      <c r="K28" s="214">
        <v>45087</v>
      </c>
      <c r="L28" s="216" t="s">
        <v>27</v>
      </c>
      <c r="M28" s="217">
        <v>85582.005000000005</v>
      </c>
      <c r="N28" s="217">
        <v>85582.005000000005</v>
      </c>
      <c r="O28" s="218">
        <f t="shared" si="0"/>
        <v>114765468.70500001</v>
      </c>
      <c r="P28" s="219">
        <v>820.5</v>
      </c>
      <c r="Q28" s="219" t="s">
        <v>27</v>
      </c>
      <c r="R28" s="220">
        <v>81</v>
      </c>
      <c r="S28" s="220">
        <f t="shared" si="9"/>
        <v>901.5</v>
      </c>
      <c r="T28" s="220">
        <v>769.88</v>
      </c>
      <c r="U28" s="221">
        <f t="shared" si="2"/>
        <v>77152177.507500008</v>
      </c>
      <c r="V28" s="221">
        <f t="shared" si="3"/>
        <v>59397918419.474106</v>
      </c>
      <c r="W28" s="221">
        <f t="shared" si="4"/>
        <v>517.55899999999997</v>
      </c>
      <c r="X28" s="221">
        <f t="shared" si="5"/>
        <v>59397901217.491096</v>
      </c>
      <c r="Y28" s="218"/>
      <c r="Z28" s="218">
        <f t="shared" si="6"/>
        <v>0</v>
      </c>
      <c r="AA28" s="218"/>
      <c r="AB28" s="218">
        <f t="shared" si="7"/>
        <v>0</v>
      </c>
      <c r="AC28" s="218"/>
      <c r="AD28" s="222">
        <f t="shared" si="8"/>
        <v>0</v>
      </c>
      <c r="AE28" s="223" t="s">
        <v>835</v>
      </c>
      <c r="AF28" s="204"/>
    </row>
    <row r="29" spans="1:32" ht="20.149999999999999" customHeight="1" x14ac:dyDescent="0.35">
      <c r="A29" s="208"/>
      <c r="B29" s="150">
        <v>24</v>
      </c>
      <c r="C29" s="209" t="s">
        <v>772</v>
      </c>
      <c r="D29" s="210">
        <v>10015313</v>
      </c>
      <c r="E29" s="211" t="s">
        <v>752</v>
      </c>
      <c r="F29" s="211" t="s">
        <v>722</v>
      </c>
      <c r="G29" s="212" t="s">
        <v>562</v>
      </c>
      <c r="H29" s="213" t="s">
        <v>820</v>
      </c>
      <c r="I29" s="214" t="s">
        <v>866</v>
      </c>
      <c r="J29" s="215">
        <v>45096.432638888888</v>
      </c>
      <c r="K29" s="214">
        <v>45077</v>
      </c>
      <c r="L29" s="216" t="s">
        <v>27</v>
      </c>
      <c r="M29" s="217">
        <v>36747.94</v>
      </c>
      <c r="N29" s="217">
        <v>36622.83</v>
      </c>
      <c r="O29" s="218">
        <f t="shared" si="0"/>
        <v>49111215.030000001</v>
      </c>
      <c r="P29" s="219">
        <v>824.3</v>
      </c>
      <c r="Q29" s="219"/>
      <c r="R29" s="220">
        <v>89</v>
      </c>
      <c r="S29" s="220">
        <f t="shared" si="9"/>
        <v>913.3</v>
      </c>
      <c r="T29" s="220">
        <v>769.88</v>
      </c>
      <c r="U29" s="221">
        <f t="shared" si="2"/>
        <v>33447630.638999999</v>
      </c>
      <c r="V29" s="221">
        <f t="shared" si="3"/>
        <v>25750661876.353317</v>
      </c>
      <c r="W29" s="221">
        <f t="shared" si="4"/>
        <v>524.33399999999995</v>
      </c>
      <c r="X29" s="221">
        <f t="shared" si="5"/>
        <v>25750679821.540016</v>
      </c>
      <c r="Y29" s="218"/>
      <c r="Z29" s="218">
        <f t="shared" si="6"/>
        <v>0</v>
      </c>
      <c r="AA29" s="218">
        <v>194033.52000000002</v>
      </c>
      <c r="AB29" s="218">
        <f t="shared" si="7"/>
        <v>149382526.37760001</v>
      </c>
      <c r="AC29" s="218">
        <v>183739.7</v>
      </c>
      <c r="AD29" s="222">
        <f t="shared" si="8"/>
        <v>141457520.236</v>
      </c>
      <c r="AE29" s="223" t="s">
        <v>867</v>
      </c>
      <c r="AF29" s="204"/>
    </row>
    <row r="30" spans="1:32" ht="20.149999999999999" customHeight="1" x14ac:dyDescent="0.35">
      <c r="A30" s="208"/>
      <c r="B30" s="150">
        <v>3</v>
      </c>
      <c r="C30" s="209" t="s">
        <v>36</v>
      </c>
      <c r="D30" s="210">
        <v>10014937</v>
      </c>
      <c r="E30" s="211" t="s">
        <v>868</v>
      </c>
      <c r="F30" s="211" t="s">
        <v>722</v>
      </c>
      <c r="G30" s="212" t="s">
        <v>562</v>
      </c>
      <c r="H30" s="213" t="s">
        <v>820</v>
      </c>
      <c r="I30" s="214" t="s">
        <v>869</v>
      </c>
      <c r="J30" s="215">
        <v>45079.373611111114</v>
      </c>
      <c r="K30" s="214">
        <v>45063</v>
      </c>
      <c r="L30" s="216" t="s">
        <v>27</v>
      </c>
      <c r="M30" s="217">
        <v>36975.970999999998</v>
      </c>
      <c r="N30" s="217">
        <v>37055.384000000005</v>
      </c>
      <c r="O30" s="218">
        <f t="shared" si="0"/>
        <v>49691269.944000006</v>
      </c>
      <c r="P30" s="219">
        <v>815</v>
      </c>
      <c r="Q30" s="219" t="s">
        <v>27</v>
      </c>
      <c r="R30" s="220">
        <v>89</v>
      </c>
      <c r="S30" s="220">
        <f t="shared" si="9"/>
        <v>904</v>
      </c>
      <c r="T30" s="220">
        <v>769.88</v>
      </c>
      <c r="U30" s="221">
        <f t="shared" si="2"/>
        <v>33426277.783999998</v>
      </c>
      <c r="V30" s="221">
        <f t="shared" si="3"/>
        <v>25734222740.345917</v>
      </c>
      <c r="W30" s="221">
        <f t="shared" si="4"/>
        <v>518.99400000000003</v>
      </c>
      <c r="X30" s="221">
        <f t="shared" si="5"/>
        <v>25789470953.316341</v>
      </c>
      <c r="Y30" s="218"/>
      <c r="Z30" s="218">
        <f t="shared" si="6"/>
        <v>0</v>
      </c>
      <c r="AA30" s="218">
        <v>206712.09</v>
      </c>
      <c r="AB30" s="218">
        <f t="shared" si="7"/>
        <v>159143503.84920001</v>
      </c>
      <c r="AC30" s="218"/>
      <c r="AD30" s="222">
        <f t="shared" si="8"/>
        <v>0</v>
      </c>
      <c r="AE30" s="223" t="s">
        <v>827</v>
      </c>
      <c r="AF30" s="204"/>
    </row>
    <row r="31" spans="1:32" ht="20.149999999999999" customHeight="1" x14ac:dyDescent="0.35">
      <c r="A31" s="208"/>
      <c r="B31" s="150">
        <v>7</v>
      </c>
      <c r="C31" s="209" t="s">
        <v>36</v>
      </c>
      <c r="D31" s="210">
        <v>10014937</v>
      </c>
      <c r="E31" s="211" t="s">
        <v>67</v>
      </c>
      <c r="F31" s="211" t="s">
        <v>722</v>
      </c>
      <c r="G31" s="212" t="s">
        <v>562</v>
      </c>
      <c r="H31" s="213" t="s">
        <v>820</v>
      </c>
      <c r="I31" s="214" t="s">
        <v>870</v>
      </c>
      <c r="J31" s="215">
        <v>45083.417361111111</v>
      </c>
      <c r="K31" s="214">
        <v>45066</v>
      </c>
      <c r="L31" s="216" t="s">
        <v>27</v>
      </c>
      <c r="M31" s="217">
        <v>37012.993000000002</v>
      </c>
      <c r="N31" s="217">
        <v>36976.082000000002</v>
      </c>
      <c r="O31" s="218">
        <f t="shared" si="0"/>
        <v>49584925.962000005</v>
      </c>
      <c r="P31" s="219">
        <v>842.15</v>
      </c>
      <c r="Q31" s="219" t="s">
        <v>27</v>
      </c>
      <c r="R31" s="220">
        <v>81</v>
      </c>
      <c r="S31" s="220">
        <f t="shared" si="9"/>
        <v>923.15</v>
      </c>
      <c r="T31" s="220">
        <v>769.88</v>
      </c>
      <c r="U31" s="221">
        <f t="shared" si="2"/>
        <v>34134470.098300003</v>
      </c>
      <c r="V31" s="221">
        <f t="shared" si="3"/>
        <v>26279445839.279205</v>
      </c>
      <c r="W31" s="221">
        <f t="shared" si="4"/>
        <v>529.98900000000003</v>
      </c>
      <c r="X31" s="221">
        <f t="shared" si="5"/>
        <v>26279465325.674423</v>
      </c>
      <c r="Y31" s="218"/>
      <c r="Z31" s="218">
        <f t="shared" si="6"/>
        <v>0</v>
      </c>
      <c r="AA31" s="218">
        <v>196658.90999999997</v>
      </c>
      <c r="AB31" s="218">
        <f t="shared" si="7"/>
        <v>151403761.63079998</v>
      </c>
      <c r="AC31" s="218"/>
      <c r="AD31" s="222">
        <f t="shared" si="8"/>
        <v>0</v>
      </c>
      <c r="AE31" s="223" t="s">
        <v>830</v>
      </c>
      <c r="AF31" s="204"/>
    </row>
    <row r="32" spans="1:32" ht="20.149999999999999" customHeight="1" x14ac:dyDescent="0.35">
      <c r="A32" s="208"/>
      <c r="B32" s="150">
        <v>11</v>
      </c>
      <c r="C32" s="209" t="s">
        <v>36</v>
      </c>
      <c r="D32" s="210">
        <v>10014937</v>
      </c>
      <c r="E32" s="211" t="s">
        <v>871</v>
      </c>
      <c r="F32" s="211" t="s">
        <v>722</v>
      </c>
      <c r="G32" s="212" t="s">
        <v>562</v>
      </c>
      <c r="H32" s="213" t="s">
        <v>820</v>
      </c>
      <c r="I32" s="214" t="s">
        <v>872</v>
      </c>
      <c r="J32" s="215">
        <v>45088.354166666664</v>
      </c>
      <c r="K32" s="214">
        <v>45072</v>
      </c>
      <c r="L32" s="216" t="s">
        <v>27</v>
      </c>
      <c r="M32" s="217">
        <v>29951.971000000001</v>
      </c>
      <c r="N32" s="217">
        <v>29916.562999999998</v>
      </c>
      <c r="O32" s="218">
        <f t="shared" si="0"/>
        <v>40118110.982999995</v>
      </c>
      <c r="P32" s="219">
        <v>841.35</v>
      </c>
      <c r="Q32" s="219" t="s">
        <v>27</v>
      </c>
      <c r="R32" s="220">
        <v>81</v>
      </c>
      <c r="S32" s="220">
        <f t="shared" si="9"/>
        <v>922.35</v>
      </c>
      <c r="T32" s="220">
        <v>769.88</v>
      </c>
      <c r="U32" s="221">
        <f t="shared" si="2"/>
        <v>27593541.883049998</v>
      </c>
      <c r="V32" s="221">
        <f t="shared" si="3"/>
        <v>21243716024.922531</v>
      </c>
      <c r="W32" s="221">
        <f t="shared" si="4"/>
        <v>529.529</v>
      </c>
      <c r="X32" s="221">
        <f t="shared" si="5"/>
        <v>21243703190.717003</v>
      </c>
      <c r="Y32" s="218"/>
      <c r="Z32" s="218">
        <f t="shared" si="6"/>
        <v>0</v>
      </c>
      <c r="AA32" s="218">
        <v>53106.61</v>
      </c>
      <c r="AB32" s="218">
        <f t="shared" si="7"/>
        <v>40885716.906800002</v>
      </c>
      <c r="AC32" s="218"/>
      <c r="AD32" s="222">
        <f t="shared" si="8"/>
        <v>0</v>
      </c>
      <c r="AE32" s="223" t="s">
        <v>825</v>
      </c>
      <c r="AF32" s="204"/>
    </row>
    <row r="33" spans="1:32" ht="20.149999999999999" customHeight="1" x14ac:dyDescent="0.35">
      <c r="A33" s="208"/>
      <c r="B33" s="150">
        <v>9</v>
      </c>
      <c r="C33" s="209" t="s">
        <v>721</v>
      </c>
      <c r="D33" s="210">
        <v>10015309</v>
      </c>
      <c r="E33" s="211" t="s">
        <v>873</v>
      </c>
      <c r="F33" s="211" t="s">
        <v>722</v>
      </c>
      <c r="G33" s="212" t="s">
        <v>562</v>
      </c>
      <c r="H33" s="213" t="s">
        <v>820</v>
      </c>
      <c r="I33" s="214" t="s">
        <v>874</v>
      </c>
      <c r="J33" s="215">
        <v>45086.75</v>
      </c>
      <c r="K33" s="214">
        <v>45071</v>
      </c>
      <c r="L33" s="216" t="s">
        <v>27</v>
      </c>
      <c r="M33" s="217">
        <v>37858.148999999998</v>
      </c>
      <c r="N33" s="217">
        <v>37940.832000000002</v>
      </c>
      <c r="O33" s="218">
        <f t="shared" si="0"/>
        <v>50878655.712000005</v>
      </c>
      <c r="P33" s="219">
        <v>849.75</v>
      </c>
      <c r="Q33" s="219" t="s">
        <v>27</v>
      </c>
      <c r="R33" s="220">
        <v>89</v>
      </c>
      <c r="S33" s="220">
        <f t="shared" si="9"/>
        <v>938.75</v>
      </c>
      <c r="T33" s="220">
        <v>769.88</v>
      </c>
      <c r="U33" s="221">
        <f t="shared" si="2"/>
        <v>35539337.373750001</v>
      </c>
      <c r="V33" s="221">
        <f t="shared" si="3"/>
        <v>27361025057.30265</v>
      </c>
      <c r="W33" s="221">
        <f t="shared" si="4"/>
        <v>538.94500000000005</v>
      </c>
      <c r="X33" s="221">
        <f t="shared" si="5"/>
        <v>27420797102.703846</v>
      </c>
      <c r="Y33" s="218">
        <v>175394.7</v>
      </c>
      <c r="Z33" s="218">
        <f t="shared" si="6"/>
        <v>135032871.63600001</v>
      </c>
      <c r="AA33" s="218"/>
      <c r="AB33" s="218">
        <f t="shared" si="7"/>
        <v>0</v>
      </c>
      <c r="AC33" s="218"/>
      <c r="AD33" s="222">
        <f t="shared" si="8"/>
        <v>0</v>
      </c>
      <c r="AE33" s="223" t="s">
        <v>827</v>
      </c>
      <c r="AF33" s="204"/>
    </row>
    <row r="34" spans="1:32" ht="20.149999999999999" customHeight="1" x14ac:dyDescent="0.35">
      <c r="A34" s="208"/>
      <c r="B34" s="150">
        <v>29</v>
      </c>
      <c r="C34" s="209" t="s">
        <v>721</v>
      </c>
      <c r="D34" s="210">
        <v>10015309</v>
      </c>
      <c r="E34" s="211" t="s">
        <v>875</v>
      </c>
      <c r="F34" s="211" t="s">
        <v>722</v>
      </c>
      <c r="G34" s="212" t="s">
        <v>562</v>
      </c>
      <c r="H34" s="213" t="s">
        <v>820</v>
      </c>
      <c r="I34" s="214" t="s">
        <v>876</v>
      </c>
      <c r="J34" s="215">
        <v>45106.524305555555</v>
      </c>
      <c r="K34" s="214">
        <v>45088</v>
      </c>
      <c r="L34" s="216">
        <v>45089</v>
      </c>
      <c r="M34" s="217">
        <v>30667.967000000001</v>
      </c>
      <c r="N34" s="217">
        <v>30648.828999999998</v>
      </c>
      <c r="O34" s="218">
        <f t="shared" si="0"/>
        <v>41100079.688999996</v>
      </c>
      <c r="P34" s="219">
        <v>820.5</v>
      </c>
      <c r="Q34" s="219">
        <v>820.5</v>
      </c>
      <c r="R34" s="220">
        <v>89</v>
      </c>
      <c r="S34" s="220">
        <f t="shared" si="9"/>
        <v>909.5</v>
      </c>
      <c r="T34" s="220">
        <v>769.88</v>
      </c>
      <c r="U34" s="221">
        <f t="shared" si="2"/>
        <v>27875109.975499999</v>
      </c>
      <c r="V34" s="221">
        <f t="shared" si="3"/>
        <v>21460489667.937939</v>
      </c>
      <c r="W34" s="221">
        <f t="shared" si="4"/>
        <v>522.15200000000004</v>
      </c>
      <c r="X34" s="221">
        <f t="shared" si="5"/>
        <v>21460488809.770729</v>
      </c>
      <c r="Y34" s="218"/>
      <c r="Z34" s="218">
        <f t="shared" si="6"/>
        <v>0</v>
      </c>
      <c r="AA34" s="218">
        <v>156571.22</v>
      </c>
      <c r="AB34" s="218">
        <f t="shared" si="7"/>
        <v>120541050.8536</v>
      </c>
      <c r="AC34" s="218"/>
      <c r="AD34" s="222">
        <f t="shared" si="8"/>
        <v>0</v>
      </c>
      <c r="AE34" s="223" t="s">
        <v>877</v>
      </c>
      <c r="AF34" s="204"/>
    </row>
    <row r="35" spans="1:32" ht="20.149999999999999" customHeight="1" x14ac:dyDescent="0.35">
      <c r="A35" s="208"/>
      <c r="B35" s="150">
        <v>32</v>
      </c>
      <c r="C35" s="209" t="s">
        <v>721</v>
      </c>
      <c r="D35" s="210">
        <v>10015309</v>
      </c>
      <c r="E35" s="211" t="s">
        <v>878</v>
      </c>
      <c r="F35" s="211" t="s">
        <v>722</v>
      </c>
      <c r="G35" s="212" t="s">
        <v>562</v>
      </c>
      <c r="H35" s="213" t="s">
        <v>820</v>
      </c>
      <c r="I35" s="214" t="s">
        <v>879</v>
      </c>
      <c r="J35" s="215">
        <v>45114.75</v>
      </c>
      <c r="K35" s="214">
        <v>45097</v>
      </c>
      <c r="L35" s="216" t="s">
        <v>27</v>
      </c>
      <c r="M35" s="217">
        <v>37946.536999999997</v>
      </c>
      <c r="N35" s="217">
        <v>37980.618000000002</v>
      </c>
      <c r="O35" s="218">
        <f t="shared" si="0"/>
        <v>50932008.738000005</v>
      </c>
      <c r="P35" s="219">
        <v>835.45</v>
      </c>
      <c r="Q35" s="219" t="s">
        <v>27</v>
      </c>
      <c r="R35" s="220">
        <v>81</v>
      </c>
      <c r="S35" s="220">
        <f t="shared" si="9"/>
        <v>916.45</v>
      </c>
      <c r="T35" s="220">
        <v>757.02200000000005</v>
      </c>
      <c r="U35" s="221">
        <f t="shared" si="2"/>
        <v>34776103.83365</v>
      </c>
      <c r="V35" s="221">
        <f t="shared" si="3"/>
        <v>26326275676.357391</v>
      </c>
      <c r="W35" s="221">
        <f t="shared" si="4"/>
        <v>517.35500000000002</v>
      </c>
      <c r="X35" s="221">
        <f t="shared" si="5"/>
        <v>26349929380.647995</v>
      </c>
      <c r="Y35" s="218">
        <v>66822.25</v>
      </c>
      <c r="Z35" s="218">
        <f t="shared" si="6"/>
        <v>50585913.339500003</v>
      </c>
      <c r="AA35" s="218">
        <v>262481.65999999997</v>
      </c>
      <c r="AB35" s="218">
        <f t="shared" si="7"/>
        <v>198704391.21651998</v>
      </c>
      <c r="AC35" s="218">
        <v>189732.685</v>
      </c>
      <c r="AD35" s="222">
        <f t="shared" si="8"/>
        <v>143631816.66407001</v>
      </c>
      <c r="AE35" s="223" t="s">
        <v>838</v>
      </c>
      <c r="AF35" s="204"/>
    </row>
    <row r="36" spans="1:32" ht="20.149999999999999" customHeight="1" x14ac:dyDescent="0.35">
      <c r="A36" s="208"/>
      <c r="B36" s="150">
        <v>37</v>
      </c>
      <c r="C36" s="209" t="s">
        <v>819</v>
      </c>
      <c r="D36" s="210">
        <v>10015334</v>
      </c>
      <c r="E36" s="211" t="s">
        <v>531</v>
      </c>
      <c r="F36" s="211" t="s">
        <v>722</v>
      </c>
      <c r="G36" s="212" t="s">
        <v>562</v>
      </c>
      <c r="H36" s="213" t="s">
        <v>820</v>
      </c>
      <c r="I36" s="214" t="s">
        <v>880</v>
      </c>
      <c r="J36" s="215">
        <v>45124.395833333336</v>
      </c>
      <c r="K36" s="214">
        <v>45108</v>
      </c>
      <c r="L36" s="216" t="s">
        <v>27</v>
      </c>
      <c r="M36" s="217">
        <v>59862.19</v>
      </c>
      <c r="N36" s="217">
        <v>59777.124000000011</v>
      </c>
      <c r="O36" s="218">
        <f t="shared" si="0"/>
        <v>80161123.284000009</v>
      </c>
      <c r="P36" s="219">
        <v>816.9</v>
      </c>
      <c r="Q36" s="219" t="s">
        <v>27</v>
      </c>
      <c r="R36" s="220">
        <v>78</v>
      </c>
      <c r="S36" s="220">
        <v>894.9</v>
      </c>
      <c r="T36" s="220">
        <v>757.02200000000005</v>
      </c>
      <c r="U36" s="221">
        <f t="shared" si="2"/>
        <v>53494548.267600007</v>
      </c>
      <c r="V36" s="221">
        <f t="shared" si="3"/>
        <v>40496549918.635094</v>
      </c>
      <c r="W36" s="221">
        <f t="shared" si="4"/>
        <v>505.18900000000002</v>
      </c>
      <c r="X36" s="221">
        <f t="shared" si="5"/>
        <v>40496517710.72068</v>
      </c>
      <c r="Y36" s="218"/>
      <c r="Z36" s="218">
        <f t="shared" si="6"/>
        <v>0</v>
      </c>
      <c r="AA36" s="218"/>
      <c r="AB36" s="218">
        <f t="shared" si="7"/>
        <v>0</v>
      </c>
      <c r="AC36" s="218">
        <v>298885.62000000005</v>
      </c>
      <c r="AD36" s="222">
        <f t="shared" si="8"/>
        <v>226262989.82364005</v>
      </c>
      <c r="AE36" s="223" t="s">
        <v>838</v>
      </c>
      <c r="AF36" s="204"/>
    </row>
    <row r="37" spans="1:32" x14ac:dyDescent="0.35">
      <c r="A37" s="208"/>
      <c r="B37" s="150">
        <v>41</v>
      </c>
      <c r="C37" s="209" t="s">
        <v>819</v>
      </c>
      <c r="D37" s="210">
        <v>10015334</v>
      </c>
      <c r="E37" s="211" t="s">
        <v>881</v>
      </c>
      <c r="F37" s="211" t="s">
        <v>722</v>
      </c>
      <c r="G37" s="212" t="s">
        <v>562</v>
      </c>
      <c r="H37" s="213" t="s">
        <v>820</v>
      </c>
      <c r="I37" s="214" t="s">
        <v>882</v>
      </c>
      <c r="J37" s="215">
        <v>45131.416666666664</v>
      </c>
      <c r="K37" s="214">
        <v>45107</v>
      </c>
      <c r="L37" s="216">
        <v>45109</v>
      </c>
      <c r="M37" s="217">
        <v>30000</v>
      </c>
      <c r="N37" s="217">
        <v>29985.252999999997</v>
      </c>
      <c r="O37" s="218">
        <f t="shared" si="0"/>
        <v>40210224.272999994</v>
      </c>
      <c r="P37" s="219">
        <v>815.15</v>
      </c>
      <c r="Q37" s="219">
        <v>816.9</v>
      </c>
      <c r="R37" s="220">
        <v>81</v>
      </c>
      <c r="S37" s="220">
        <f>MIN(P37,Q37)+R37</f>
        <v>896.15</v>
      </c>
      <c r="T37" s="220">
        <v>757.02200000000005</v>
      </c>
      <c r="U37" s="221">
        <f t="shared" si="2"/>
        <v>26871284.475949995</v>
      </c>
      <c r="V37" s="221">
        <f t="shared" si="3"/>
        <v>20342153516.55262</v>
      </c>
      <c r="W37" s="221">
        <f t="shared" si="4"/>
        <v>505.89499999999998</v>
      </c>
      <c r="X37" s="221">
        <f t="shared" si="5"/>
        <v>20342151408.589333</v>
      </c>
      <c r="Y37" s="218"/>
      <c r="Z37" s="218">
        <f t="shared" si="6"/>
        <v>0</v>
      </c>
      <c r="AA37" s="218">
        <v>117778.75</v>
      </c>
      <c r="AB37" s="218">
        <f t="shared" si="7"/>
        <v>89161104.882500008</v>
      </c>
      <c r="AC37" s="218"/>
      <c r="AD37" s="222">
        <f t="shared" si="8"/>
        <v>0</v>
      </c>
      <c r="AE37" s="223" t="s">
        <v>867</v>
      </c>
      <c r="AF37" s="204"/>
    </row>
    <row r="38" spans="1:32" ht="20.149999999999999" customHeight="1" x14ac:dyDescent="0.35">
      <c r="A38" s="208"/>
      <c r="B38" s="150">
        <v>6</v>
      </c>
      <c r="C38" s="209" t="s">
        <v>772</v>
      </c>
      <c r="D38" s="210">
        <v>10015313</v>
      </c>
      <c r="E38" s="211" t="s">
        <v>883</v>
      </c>
      <c r="F38" s="211" t="s">
        <v>722</v>
      </c>
      <c r="G38" s="212" t="s">
        <v>562</v>
      </c>
      <c r="H38" s="213" t="s">
        <v>820</v>
      </c>
      <c r="I38" s="214" t="s">
        <v>884</v>
      </c>
      <c r="J38" s="215">
        <v>45082.371527777781</v>
      </c>
      <c r="K38" s="214">
        <v>45059</v>
      </c>
      <c r="L38" s="216">
        <v>45060</v>
      </c>
      <c r="M38" s="217">
        <v>36756.019</v>
      </c>
      <c r="N38" s="217">
        <v>36613.201000000001</v>
      </c>
      <c r="O38" s="218">
        <f t="shared" si="0"/>
        <v>49098302.541000001</v>
      </c>
      <c r="P38" s="219">
        <v>800.9</v>
      </c>
      <c r="Q38" s="219">
        <v>800.9</v>
      </c>
      <c r="R38" s="220">
        <v>89</v>
      </c>
      <c r="S38" s="220">
        <f>MIN(P38,Q38)+R38</f>
        <v>889.9</v>
      </c>
      <c r="T38" s="220">
        <v>769.88</v>
      </c>
      <c r="U38" s="221">
        <f t="shared" si="2"/>
        <v>32582087.569899999</v>
      </c>
      <c r="V38" s="221">
        <f t="shared" si="3"/>
        <v>25084297578.31461</v>
      </c>
      <c r="W38" s="221">
        <f t="shared" si="4"/>
        <v>510.899</v>
      </c>
      <c r="X38" s="221">
        <f t="shared" si="5"/>
        <v>25084273669.89436</v>
      </c>
      <c r="Y38" s="218"/>
      <c r="Z38" s="218">
        <f t="shared" si="6"/>
        <v>0</v>
      </c>
      <c r="AA38" s="218">
        <v>193695.61</v>
      </c>
      <c r="AB38" s="218">
        <f t="shared" si="7"/>
        <v>149122376.22679999</v>
      </c>
      <c r="AC38" s="218"/>
      <c r="AD38" s="222">
        <f t="shared" si="8"/>
        <v>0</v>
      </c>
      <c r="AE38" s="223" t="s">
        <v>867</v>
      </c>
      <c r="AF38" s="204" t="s">
        <v>781</v>
      </c>
    </row>
    <row r="39" spans="1:32" ht="20.149999999999999" customHeight="1" x14ac:dyDescent="0.35">
      <c r="A39" s="208"/>
      <c r="B39" s="150">
        <v>33</v>
      </c>
      <c r="C39" s="209" t="s">
        <v>36</v>
      </c>
      <c r="D39" s="210">
        <v>10014937</v>
      </c>
      <c r="E39" s="211" t="s">
        <v>761</v>
      </c>
      <c r="F39" s="211" t="s">
        <v>722</v>
      </c>
      <c r="G39" s="212" t="s">
        <v>562</v>
      </c>
      <c r="H39" s="213" t="s">
        <v>820</v>
      </c>
      <c r="I39" s="214" t="s">
        <v>885</v>
      </c>
      <c r="J39" s="215">
        <v>45115.572916666664</v>
      </c>
      <c r="K39" s="214">
        <v>45099</v>
      </c>
      <c r="L39" s="216" t="s">
        <v>27</v>
      </c>
      <c r="M39" s="217">
        <v>37167.57</v>
      </c>
      <c r="N39" s="217">
        <v>37164.919000000002</v>
      </c>
      <c r="O39" s="218">
        <f t="shared" si="0"/>
        <v>49838156.379000001</v>
      </c>
      <c r="P39" s="219">
        <v>814.35</v>
      </c>
      <c r="Q39" s="219" t="s">
        <v>27</v>
      </c>
      <c r="R39" s="220">
        <v>78</v>
      </c>
      <c r="S39" s="220">
        <f>MIN(P39,Q39)+R39</f>
        <v>892.35</v>
      </c>
      <c r="T39" s="220">
        <v>757.02200000000005</v>
      </c>
      <c r="U39" s="221">
        <f t="shared" si="2"/>
        <v>33164115.469650004</v>
      </c>
      <c r="V39" s="221">
        <f t="shared" si="3"/>
        <v>25105965021.065388</v>
      </c>
      <c r="W39" s="221">
        <f t="shared" si="4"/>
        <v>503.75</v>
      </c>
      <c r="X39" s="221">
        <f t="shared" si="5"/>
        <v>25105971275.921249</v>
      </c>
      <c r="Y39" s="218"/>
      <c r="Z39" s="218">
        <f t="shared" si="6"/>
        <v>0</v>
      </c>
      <c r="AA39" s="218">
        <v>150964.26</v>
      </c>
      <c r="AB39" s="218">
        <f t="shared" si="7"/>
        <v>114283266.03372002</v>
      </c>
      <c r="AC39" s="218"/>
      <c r="AD39" s="222">
        <f t="shared" si="8"/>
        <v>0</v>
      </c>
      <c r="AE39" s="223" t="s">
        <v>825</v>
      </c>
      <c r="AF39" s="204" t="s">
        <v>781</v>
      </c>
    </row>
    <row r="40" spans="1:32" ht="20.149999999999999" customHeight="1" x14ac:dyDescent="0.35">
      <c r="A40" s="208"/>
      <c r="B40" s="150">
        <v>39</v>
      </c>
      <c r="C40" s="209" t="s">
        <v>740</v>
      </c>
      <c r="D40" s="210">
        <v>10015307</v>
      </c>
      <c r="E40" s="211" t="s">
        <v>886</v>
      </c>
      <c r="F40" s="211" t="s">
        <v>722</v>
      </c>
      <c r="G40" s="212" t="s">
        <v>562</v>
      </c>
      <c r="H40" s="213" t="s">
        <v>820</v>
      </c>
      <c r="I40" s="214" t="s">
        <v>887</v>
      </c>
      <c r="J40" s="215">
        <v>45128.542361111111</v>
      </c>
      <c r="K40" s="214">
        <v>45116</v>
      </c>
      <c r="L40" s="216" t="s">
        <v>27</v>
      </c>
      <c r="M40" s="217">
        <v>89986.366999999998</v>
      </c>
      <c r="N40" s="217">
        <v>90058.379000000001</v>
      </c>
      <c r="O40" s="218">
        <f t="shared" si="0"/>
        <v>120768286.23900001</v>
      </c>
      <c r="P40" s="219">
        <v>837.6</v>
      </c>
      <c r="Q40" s="219"/>
      <c r="R40" s="220">
        <v>86</v>
      </c>
      <c r="S40" s="220">
        <f>MIN(P40,Q40)+R40</f>
        <v>923.6</v>
      </c>
      <c r="T40" s="220">
        <v>757.02200000000005</v>
      </c>
      <c r="U40" s="221">
        <f t="shared" si="2"/>
        <v>83111408.561200008</v>
      </c>
      <c r="V40" s="221">
        <f t="shared" si="3"/>
        <v>62917164731.816757</v>
      </c>
      <c r="W40" s="221">
        <f t="shared" si="4"/>
        <v>521.39099999999996</v>
      </c>
      <c r="X40" s="221">
        <f t="shared" si="5"/>
        <v>62967497530.438446</v>
      </c>
      <c r="Y40" s="218"/>
      <c r="Z40" s="218">
        <f t="shared" si="6"/>
        <v>0</v>
      </c>
      <c r="AA40" s="218">
        <v>75371.91</v>
      </c>
      <c r="AB40" s="218">
        <f t="shared" si="7"/>
        <v>57058194.052020006</v>
      </c>
      <c r="AC40" s="218"/>
      <c r="AD40" s="222">
        <f t="shared" si="8"/>
        <v>0</v>
      </c>
      <c r="AE40" s="223" t="s">
        <v>835</v>
      </c>
      <c r="AF40" s="204"/>
    </row>
    <row r="41" spans="1:32" ht="20.149999999999999" customHeight="1" x14ac:dyDescent="0.35">
      <c r="A41" s="208"/>
      <c r="B41" s="150">
        <v>31</v>
      </c>
      <c r="C41" s="209" t="s">
        <v>86</v>
      </c>
      <c r="D41" s="210">
        <v>10013986</v>
      </c>
      <c r="E41" s="211" t="s">
        <v>888</v>
      </c>
      <c r="F41" s="211" t="s">
        <v>722</v>
      </c>
      <c r="G41" s="212" t="s">
        <v>562</v>
      </c>
      <c r="H41" s="213" t="s">
        <v>820</v>
      </c>
      <c r="I41" s="214" t="s">
        <v>889</v>
      </c>
      <c r="J41" s="215">
        <v>45113.364583333336</v>
      </c>
      <c r="K41" s="214">
        <v>45097</v>
      </c>
      <c r="L41" s="216" t="s">
        <v>27</v>
      </c>
      <c r="M41" s="217">
        <v>58750.752</v>
      </c>
      <c r="N41" s="217">
        <v>58545.292000000001</v>
      </c>
      <c r="O41" s="218">
        <f t="shared" si="0"/>
        <v>78509236.571999997</v>
      </c>
      <c r="P41" s="219">
        <v>835.45</v>
      </c>
      <c r="Q41" s="219"/>
      <c r="R41" s="220">
        <v>86</v>
      </c>
      <c r="S41" s="220">
        <v>921.45</v>
      </c>
      <c r="T41" s="220">
        <v>757.02200000000005</v>
      </c>
      <c r="U41" s="221">
        <f t="shared" si="2"/>
        <v>53946559.3134</v>
      </c>
      <c r="V41" s="221">
        <f t="shared" si="3"/>
        <v>40838732224.548698</v>
      </c>
      <c r="W41" s="221">
        <f t="shared" si="4"/>
        <v>520.17700000000002</v>
      </c>
      <c r="X41" s="221">
        <f t="shared" si="5"/>
        <v>40838699152.313248</v>
      </c>
      <c r="Y41" s="218"/>
      <c r="Z41" s="218">
        <f t="shared" si="6"/>
        <v>0</v>
      </c>
      <c r="AA41" s="218"/>
      <c r="AB41" s="218">
        <f t="shared" si="7"/>
        <v>0</v>
      </c>
      <c r="AC41" s="218"/>
      <c r="AD41" s="222">
        <f t="shared" si="8"/>
        <v>0</v>
      </c>
      <c r="AE41" s="223" t="s">
        <v>830</v>
      </c>
      <c r="AF41" s="204"/>
    </row>
    <row r="42" spans="1:32" ht="20.149999999999999" customHeight="1" x14ac:dyDescent="0.35">
      <c r="A42" s="208"/>
      <c r="B42" s="150">
        <v>35</v>
      </c>
      <c r="C42" s="209" t="s">
        <v>522</v>
      </c>
      <c r="D42" s="224">
        <v>10012637</v>
      </c>
      <c r="E42" s="211" t="s">
        <v>890</v>
      </c>
      <c r="F42" s="211" t="s">
        <v>848</v>
      </c>
      <c r="G42" s="212" t="s">
        <v>601</v>
      </c>
      <c r="H42" s="213" t="s">
        <v>820</v>
      </c>
      <c r="I42" s="214" t="s">
        <v>891</v>
      </c>
      <c r="J42" s="215">
        <v>45117.655555555553</v>
      </c>
      <c r="K42" s="214">
        <v>45099</v>
      </c>
      <c r="L42" s="216" t="s">
        <v>27</v>
      </c>
      <c r="M42" s="217">
        <v>60191.332999999999</v>
      </c>
      <c r="N42" s="217">
        <v>60119.982000000004</v>
      </c>
      <c r="O42" s="218">
        <f t="shared" si="0"/>
        <v>80620895.862000003</v>
      </c>
      <c r="P42" s="219">
        <v>814.35</v>
      </c>
      <c r="Q42" s="219" t="s">
        <v>27</v>
      </c>
      <c r="R42" s="220">
        <v>70</v>
      </c>
      <c r="S42" s="220">
        <f t="shared" ref="S42:S56" si="10">MIN(P42,Q42)+R42</f>
        <v>884.35</v>
      </c>
      <c r="T42" s="220">
        <v>757.02200000000005</v>
      </c>
      <c r="U42" s="221">
        <f t="shared" si="2"/>
        <v>53167106.081700005</v>
      </c>
      <c r="V42" s="221">
        <f t="shared" si="3"/>
        <v>40248668980.180702</v>
      </c>
      <c r="W42" s="221">
        <f t="shared" si="4"/>
        <v>499.23399999999998</v>
      </c>
      <c r="X42" s="221">
        <f t="shared" si="5"/>
        <v>40248692324.769707</v>
      </c>
      <c r="Y42" s="218"/>
      <c r="Z42" s="218">
        <f t="shared" si="6"/>
        <v>0</v>
      </c>
      <c r="AA42" s="218"/>
      <c r="AB42" s="218">
        <f t="shared" si="7"/>
        <v>0</v>
      </c>
      <c r="AC42" s="218"/>
      <c r="AD42" s="222">
        <f t="shared" si="8"/>
        <v>0</v>
      </c>
      <c r="AE42" s="223" t="s">
        <v>842</v>
      </c>
      <c r="AF42" s="204"/>
    </row>
    <row r="43" spans="1:32" ht="20.149999999999999" customHeight="1" x14ac:dyDescent="0.35">
      <c r="A43" s="208"/>
      <c r="B43" s="150">
        <v>42</v>
      </c>
      <c r="C43" s="209" t="s">
        <v>522</v>
      </c>
      <c r="D43" s="224">
        <v>10012637</v>
      </c>
      <c r="E43" s="211" t="s">
        <v>892</v>
      </c>
      <c r="F43" s="211" t="s">
        <v>848</v>
      </c>
      <c r="G43" s="212" t="s">
        <v>601</v>
      </c>
      <c r="H43" s="213" t="s">
        <v>820</v>
      </c>
      <c r="I43" s="214" t="s">
        <v>893</v>
      </c>
      <c r="J43" s="215">
        <v>45134.357638888891</v>
      </c>
      <c r="K43" s="214">
        <v>45118</v>
      </c>
      <c r="L43" s="216" t="s">
        <v>27</v>
      </c>
      <c r="M43" s="217">
        <v>89869.365000000005</v>
      </c>
      <c r="N43" s="217">
        <v>89533.056999999986</v>
      </c>
      <c r="O43" s="218">
        <f t="shared" si="0"/>
        <v>120063829.43699998</v>
      </c>
      <c r="P43" s="219">
        <v>848.4</v>
      </c>
      <c r="Q43" s="219" t="s">
        <v>27</v>
      </c>
      <c r="R43" s="220">
        <v>70</v>
      </c>
      <c r="S43" s="220">
        <f t="shared" si="10"/>
        <v>918.4</v>
      </c>
      <c r="T43" s="220">
        <v>757.02200000000005</v>
      </c>
      <c r="U43" s="221">
        <f t="shared" si="2"/>
        <v>82227159.548799992</v>
      </c>
      <c r="V43" s="221">
        <f t="shared" si="3"/>
        <v>62247768775.951668</v>
      </c>
      <c r="W43" s="221">
        <f t="shared" si="4"/>
        <v>518.45600000000002</v>
      </c>
      <c r="X43" s="221">
        <f t="shared" si="5"/>
        <v>62247812754.589264</v>
      </c>
      <c r="Y43" s="218"/>
      <c r="Z43" s="218">
        <f t="shared" si="6"/>
        <v>0</v>
      </c>
      <c r="AA43" s="218"/>
      <c r="AB43" s="218"/>
      <c r="AC43" s="218"/>
      <c r="AD43" s="222">
        <f t="shared" si="8"/>
        <v>0</v>
      </c>
      <c r="AE43" s="223" t="s">
        <v>838</v>
      </c>
      <c r="AF43" s="204"/>
    </row>
    <row r="44" spans="1:32" ht="20.149999999999999" customHeight="1" x14ac:dyDescent="0.35">
      <c r="A44" s="208"/>
      <c r="B44" s="150">
        <v>34</v>
      </c>
      <c r="C44" s="209" t="s">
        <v>33</v>
      </c>
      <c r="D44" s="210">
        <v>10000232</v>
      </c>
      <c r="E44" s="211" t="s">
        <v>894</v>
      </c>
      <c r="F44" s="211" t="s">
        <v>722</v>
      </c>
      <c r="G44" s="212" t="s">
        <v>562</v>
      </c>
      <c r="H44" s="213" t="s">
        <v>820</v>
      </c>
      <c r="I44" s="214" t="s">
        <v>895</v>
      </c>
      <c r="J44" s="215">
        <v>45116.436111111114</v>
      </c>
      <c r="K44" s="214">
        <v>45100</v>
      </c>
      <c r="L44" s="216" t="s">
        <v>27</v>
      </c>
      <c r="M44" s="217">
        <v>60098.385000000002</v>
      </c>
      <c r="N44" s="217">
        <v>60072.855000000003</v>
      </c>
      <c r="O44" s="218">
        <f t="shared" si="0"/>
        <v>80557698.555000007</v>
      </c>
      <c r="P44" s="219">
        <v>809.35</v>
      </c>
      <c r="Q44" s="219" t="s">
        <v>27</v>
      </c>
      <c r="R44" s="220">
        <v>78</v>
      </c>
      <c r="S44" s="220">
        <f t="shared" si="10"/>
        <v>887.35</v>
      </c>
      <c r="T44" s="220">
        <v>757.02200000000005</v>
      </c>
      <c r="U44" s="221">
        <f t="shared" si="2"/>
        <v>53305647.884250008</v>
      </c>
      <c r="V44" s="221">
        <f t="shared" si="3"/>
        <v>40353548172.630714</v>
      </c>
      <c r="W44" s="221">
        <f t="shared" si="4"/>
        <v>500.92700000000002</v>
      </c>
      <c r="X44" s="221">
        <f t="shared" si="5"/>
        <v>40353526264.060493</v>
      </c>
      <c r="Y44" s="218"/>
      <c r="Z44" s="218">
        <f t="shared" si="6"/>
        <v>0</v>
      </c>
      <c r="AA44" s="218">
        <v>67161.81</v>
      </c>
      <c r="AB44" s="218">
        <f t="shared" ref="AB44:AB53" si="11">T44*AA44</f>
        <v>50842967.729819998</v>
      </c>
      <c r="AC44" s="218"/>
      <c r="AD44" s="222">
        <f t="shared" si="8"/>
        <v>0</v>
      </c>
      <c r="AE44" s="223" t="s">
        <v>835</v>
      </c>
      <c r="AF44" s="204"/>
    </row>
    <row r="45" spans="1:32" ht="20.149999999999999" customHeight="1" x14ac:dyDescent="0.35">
      <c r="A45" s="208"/>
      <c r="B45" s="150">
        <v>36</v>
      </c>
      <c r="C45" s="209" t="s">
        <v>33</v>
      </c>
      <c r="D45" s="210">
        <v>10000232</v>
      </c>
      <c r="E45" s="211" t="s">
        <v>896</v>
      </c>
      <c r="F45" s="211" t="s">
        <v>722</v>
      </c>
      <c r="G45" s="212" t="s">
        <v>562</v>
      </c>
      <c r="H45" s="213" t="s">
        <v>820</v>
      </c>
      <c r="I45" s="214" t="s">
        <v>897</v>
      </c>
      <c r="J45" s="215">
        <v>45123.352777777778</v>
      </c>
      <c r="K45" s="214">
        <v>45108</v>
      </c>
      <c r="L45" s="216" t="s">
        <v>27</v>
      </c>
      <c r="M45" s="217">
        <v>30050.806</v>
      </c>
      <c r="N45" s="217">
        <v>29895.811000000002</v>
      </c>
      <c r="O45" s="218">
        <f t="shared" si="0"/>
        <v>40090282.550999999</v>
      </c>
      <c r="P45" s="219">
        <v>816.9</v>
      </c>
      <c r="Q45" s="219" t="s">
        <v>27</v>
      </c>
      <c r="R45" s="220">
        <v>78</v>
      </c>
      <c r="S45" s="220">
        <f t="shared" si="10"/>
        <v>894.9</v>
      </c>
      <c r="T45" s="220">
        <v>757.02200000000005</v>
      </c>
      <c r="U45" s="221">
        <f t="shared" si="2"/>
        <v>26753761.263900001</v>
      </c>
      <c r="V45" s="221">
        <f t="shared" si="3"/>
        <v>20253185859.520107</v>
      </c>
      <c r="W45" s="221">
        <f t="shared" si="4"/>
        <v>505.18900000000002</v>
      </c>
      <c r="X45" s="221">
        <f t="shared" si="5"/>
        <v>20253169751.657139</v>
      </c>
      <c r="Y45" s="218"/>
      <c r="Z45" s="218">
        <f t="shared" si="6"/>
        <v>0</v>
      </c>
      <c r="AA45" s="218"/>
      <c r="AB45" s="218">
        <f t="shared" si="11"/>
        <v>0</v>
      </c>
      <c r="AC45" s="218"/>
      <c r="AD45" s="222">
        <f t="shared" si="8"/>
        <v>0</v>
      </c>
      <c r="AE45" s="223" t="s">
        <v>835</v>
      </c>
      <c r="AF45" s="204"/>
    </row>
    <row r="46" spans="1:32" x14ac:dyDescent="0.35">
      <c r="A46" s="208"/>
      <c r="B46" s="150">
        <v>40</v>
      </c>
      <c r="C46" s="209" t="s">
        <v>33</v>
      </c>
      <c r="D46" s="210">
        <v>10000232</v>
      </c>
      <c r="E46" s="211" t="s">
        <v>898</v>
      </c>
      <c r="F46" s="211" t="s">
        <v>722</v>
      </c>
      <c r="G46" s="212" t="s">
        <v>562</v>
      </c>
      <c r="H46" s="213" t="s">
        <v>820</v>
      </c>
      <c r="I46" s="214" t="s">
        <v>899</v>
      </c>
      <c r="J46" s="215">
        <v>45129.600694444445</v>
      </c>
      <c r="K46" s="214">
        <v>45114</v>
      </c>
      <c r="L46" s="216" t="s">
        <v>27</v>
      </c>
      <c r="M46" s="217">
        <v>89991.839000000007</v>
      </c>
      <c r="N46" s="217">
        <v>89986.231</v>
      </c>
      <c r="O46" s="218">
        <f t="shared" si="0"/>
        <v>120671535.771</v>
      </c>
      <c r="P46" s="219">
        <v>828.5</v>
      </c>
      <c r="Q46" s="219" t="s">
        <v>27</v>
      </c>
      <c r="R46" s="220">
        <v>78</v>
      </c>
      <c r="S46" s="220">
        <f t="shared" si="10"/>
        <v>906.5</v>
      </c>
      <c r="T46" s="220">
        <v>757.02200000000005</v>
      </c>
      <c r="U46" s="221">
        <f t="shared" si="2"/>
        <v>81572518.401500002</v>
      </c>
      <c r="V46" s="221">
        <f t="shared" si="3"/>
        <v>61752191025.34034</v>
      </c>
      <c r="W46" s="221">
        <f t="shared" si="4"/>
        <v>511.738</v>
      </c>
      <c r="X46" s="221">
        <f t="shared" si="5"/>
        <v>61752210372.379997</v>
      </c>
      <c r="Y46" s="218"/>
      <c r="Z46" s="218">
        <f t="shared" si="6"/>
        <v>0</v>
      </c>
      <c r="AA46" s="218"/>
      <c r="AB46" s="218">
        <f t="shared" si="11"/>
        <v>0</v>
      </c>
      <c r="AC46" s="218"/>
      <c r="AD46" s="222">
        <f t="shared" si="8"/>
        <v>0</v>
      </c>
      <c r="AE46" s="223" t="s">
        <v>835</v>
      </c>
      <c r="AF46" s="204"/>
    </row>
    <row r="47" spans="1:32" ht="20.149999999999999" customHeight="1" x14ac:dyDescent="0.35">
      <c r="A47" s="208"/>
      <c r="B47" s="150">
        <v>38</v>
      </c>
      <c r="C47" s="209" t="s">
        <v>36</v>
      </c>
      <c r="D47" s="210">
        <v>10014937</v>
      </c>
      <c r="E47" s="211" t="s">
        <v>900</v>
      </c>
      <c r="F47" s="211" t="s">
        <v>722</v>
      </c>
      <c r="G47" s="212" t="s">
        <v>562</v>
      </c>
      <c r="H47" s="213" t="s">
        <v>820</v>
      </c>
      <c r="I47" s="214" t="s">
        <v>901</v>
      </c>
      <c r="J47" s="215">
        <v>45125.402777777781</v>
      </c>
      <c r="K47" s="214">
        <v>45113</v>
      </c>
      <c r="L47" s="216" t="s">
        <v>27</v>
      </c>
      <c r="M47" s="217">
        <v>37149.313999999998</v>
      </c>
      <c r="N47" s="217">
        <v>37015.453000000001</v>
      </c>
      <c r="O47" s="218">
        <f t="shared" si="0"/>
        <v>49637722.473000005</v>
      </c>
      <c r="P47" s="219">
        <v>821.85</v>
      </c>
      <c r="Q47" s="219" t="s">
        <v>27</v>
      </c>
      <c r="R47" s="220">
        <v>78</v>
      </c>
      <c r="S47" s="220">
        <f t="shared" si="10"/>
        <v>899.85</v>
      </c>
      <c r="T47" s="220">
        <v>757.02200000000005</v>
      </c>
      <c r="U47" s="221">
        <f t="shared" si="2"/>
        <v>33308355.382050004</v>
      </c>
      <c r="V47" s="221">
        <f t="shared" si="3"/>
        <v>25215157808.030258</v>
      </c>
      <c r="W47" s="221">
        <f t="shared" si="4"/>
        <v>507.98399999999998</v>
      </c>
      <c r="X47" s="221">
        <f t="shared" si="5"/>
        <v>25215168812.724434</v>
      </c>
      <c r="Y47" s="218"/>
      <c r="Z47" s="218">
        <f t="shared" si="6"/>
        <v>0</v>
      </c>
      <c r="AA47" s="218"/>
      <c r="AB47" s="218">
        <f t="shared" si="11"/>
        <v>0</v>
      </c>
      <c r="AC47" s="218"/>
      <c r="AD47" s="222">
        <f t="shared" si="8"/>
        <v>0</v>
      </c>
      <c r="AE47" s="223" t="s">
        <v>902</v>
      </c>
      <c r="AF47" s="204"/>
    </row>
    <row r="48" spans="1:32" ht="20.149999999999999" customHeight="1" x14ac:dyDescent="0.35">
      <c r="A48" s="208"/>
      <c r="B48" s="150">
        <v>43</v>
      </c>
      <c r="C48" s="209" t="s">
        <v>36</v>
      </c>
      <c r="D48" s="210">
        <v>10014937</v>
      </c>
      <c r="E48" s="211" t="s">
        <v>903</v>
      </c>
      <c r="F48" s="211" t="s">
        <v>722</v>
      </c>
      <c r="G48" s="212" t="s">
        <v>562</v>
      </c>
      <c r="H48" s="213" t="s">
        <v>820</v>
      </c>
      <c r="I48" s="214" t="s">
        <v>904</v>
      </c>
      <c r="J48" s="215">
        <v>45135.53125</v>
      </c>
      <c r="K48" s="214">
        <v>45115</v>
      </c>
      <c r="L48" s="216">
        <v>45118</v>
      </c>
      <c r="M48" s="217">
        <v>30996.151000000002</v>
      </c>
      <c r="N48" s="217">
        <v>30971.212</v>
      </c>
      <c r="O48" s="218">
        <f t="shared" si="0"/>
        <v>41532395.291999996</v>
      </c>
      <c r="P48" s="219">
        <v>837.6</v>
      </c>
      <c r="Q48" s="219">
        <v>848.4</v>
      </c>
      <c r="R48" s="220">
        <v>78</v>
      </c>
      <c r="S48" s="220">
        <f t="shared" si="10"/>
        <v>915.6</v>
      </c>
      <c r="T48" s="220">
        <v>757.02200000000005</v>
      </c>
      <c r="U48" s="221">
        <f t="shared" si="2"/>
        <v>28357241.707200002</v>
      </c>
      <c r="V48" s="221">
        <f t="shared" si="3"/>
        <v>21467055831.667961</v>
      </c>
      <c r="W48" s="221">
        <f t="shared" si="4"/>
        <v>516.875</v>
      </c>
      <c r="X48" s="221">
        <f t="shared" si="5"/>
        <v>21467056816.552498</v>
      </c>
      <c r="Y48" s="218"/>
      <c r="Z48" s="218">
        <f t="shared" si="6"/>
        <v>0</v>
      </c>
      <c r="AA48" s="218">
        <v>167634.14000000001</v>
      </c>
      <c r="AB48" s="218">
        <f t="shared" si="11"/>
        <v>126902731.93108001</v>
      </c>
      <c r="AC48" s="218"/>
      <c r="AD48" s="222">
        <f t="shared" si="8"/>
        <v>0</v>
      </c>
      <c r="AE48" s="223" t="s">
        <v>877</v>
      </c>
      <c r="AF48" s="204"/>
    </row>
    <row r="49" spans="1:32" ht="20.149999999999999" customHeight="1" x14ac:dyDescent="0.35">
      <c r="A49" s="208"/>
      <c r="B49" s="150">
        <v>50</v>
      </c>
      <c r="C49" s="209" t="s">
        <v>734</v>
      </c>
      <c r="D49" s="210">
        <v>10015333</v>
      </c>
      <c r="E49" s="211" t="s">
        <v>905</v>
      </c>
      <c r="F49" s="211" t="s">
        <v>722</v>
      </c>
      <c r="G49" s="212" t="s">
        <v>562</v>
      </c>
      <c r="H49" s="213" t="s">
        <v>820</v>
      </c>
      <c r="I49" s="214" t="s">
        <v>906</v>
      </c>
      <c r="J49" s="215">
        <v>45156.371527777781</v>
      </c>
      <c r="K49" s="214">
        <v>45140</v>
      </c>
      <c r="L49" s="216"/>
      <c r="M49" s="217">
        <v>37141.148999999998</v>
      </c>
      <c r="N49" s="217">
        <v>37042.82</v>
      </c>
      <c r="O49" s="218">
        <f t="shared" si="0"/>
        <v>49674421.619999997</v>
      </c>
      <c r="P49" s="219">
        <v>960.95</v>
      </c>
      <c r="Q49" s="219"/>
      <c r="R49" s="220">
        <v>86</v>
      </c>
      <c r="S49" s="220">
        <f t="shared" si="10"/>
        <v>1046.95</v>
      </c>
      <c r="T49" s="220">
        <v>756.52300000000002</v>
      </c>
      <c r="U49" s="221">
        <f t="shared" si="2"/>
        <v>38781980.399000004</v>
      </c>
      <c r="V49" s="221">
        <f t="shared" si="3"/>
        <v>29339460157.392681</v>
      </c>
      <c r="W49" s="221">
        <f t="shared" si="4"/>
        <v>590.63499999999999</v>
      </c>
      <c r="X49" s="221">
        <f t="shared" si="5"/>
        <v>29339452013.528698</v>
      </c>
      <c r="Y49" s="218"/>
      <c r="Z49" s="218">
        <f t="shared" si="6"/>
        <v>0</v>
      </c>
      <c r="AA49" s="218">
        <v>208487.72</v>
      </c>
      <c r="AB49" s="218">
        <f t="shared" si="11"/>
        <v>157725755.39756</v>
      </c>
      <c r="AC49" s="218"/>
      <c r="AD49" s="222">
        <f t="shared" si="8"/>
        <v>0</v>
      </c>
      <c r="AE49" s="223" t="s">
        <v>838</v>
      </c>
      <c r="AF49" s="204" t="s">
        <v>781</v>
      </c>
    </row>
    <row r="50" spans="1:32" ht="20.149999999999999" customHeight="1" x14ac:dyDescent="0.35">
      <c r="A50" s="208"/>
      <c r="B50" s="150">
        <v>52</v>
      </c>
      <c r="C50" s="209" t="s">
        <v>734</v>
      </c>
      <c r="D50" s="210">
        <v>10015333</v>
      </c>
      <c r="E50" s="211" t="s">
        <v>907</v>
      </c>
      <c r="F50" s="211" t="s">
        <v>722</v>
      </c>
      <c r="G50" s="212" t="s">
        <v>562</v>
      </c>
      <c r="H50" s="213" t="s">
        <v>820</v>
      </c>
      <c r="I50" s="214" t="s">
        <v>908</v>
      </c>
      <c r="J50" s="215">
        <v>45159.371527777781</v>
      </c>
      <c r="K50" s="214">
        <v>45143</v>
      </c>
      <c r="L50" s="216"/>
      <c r="M50" s="217">
        <v>36969.231</v>
      </c>
      <c r="N50" s="217">
        <v>37011.190999999999</v>
      </c>
      <c r="O50" s="218">
        <f t="shared" si="0"/>
        <v>49632007.130999997</v>
      </c>
      <c r="P50" s="219">
        <v>955.55</v>
      </c>
      <c r="Q50" s="219"/>
      <c r="R50" s="220">
        <v>86</v>
      </c>
      <c r="S50" s="220">
        <f t="shared" si="10"/>
        <v>1041.55</v>
      </c>
      <c r="T50" s="220">
        <v>756.52300000000002</v>
      </c>
      <c r="U50" s="221">
        <f t="shared" si="2"/>
        <v>38505302.548050001</v>
      </c>
      <c r="V50" s="221">
        <f t="shared" si="3"/>
        <v>29130146999.558434</v>
      </c>
      <c r="W50" s="221">
        <f t="shared" si="4"/>
        <v>587.58900000000006</v>
      </c>
      <c r="X50" s="221">
        <f t="shared" si="5"/>
        <v>29163221438.09716</v>
      </c>
      <c r="Y50" s="218"/>
      <c r="Z50" s="218">
        <f t="shared" si="6"/>
        <v>0</v>
      </c>
      <c r="AA50" s="218">
        <v>206006.03</v>
      </c>
      <c r="AB50" s="218">
        <f t="shared" si="11"/>
        <v>155848299.83369002</v>
      </c>
      <c r="AC50" s="218"/>
      <c r="AD50" s="222">
        <f t="shared" si="8"/>
        <v>0</v>
      </c>
      <c r="AE50" s="223" t="s">
        <v>838</v>
      </c>
      <c r="AF50" s="204" t="s">
        <v>781</v>
      </c>
    </row>
    <row r="51" spans="1:32" ht="20.149999999999999" customHeight="1" x14ac:dyDescent="0.35">
      <c r="A51" s="208"/>
      <c r="B51" s="150">
        <v>54</v>
      </c>
      <c r="C51" s="209" t="s">
        <v>734</v>
      </c>
      <c r="D51" s="210">
        <v>10015333</v>
      </c>
      <c r="E51" s="211" t="s">
        <v>909</v>
      </c>
      <c r="F51" s="211" t="s">
        <v>722</v>
      </c>
      <c r="G51" s="212" t="s">
        <v>562</v>
      </c>
      <c r="H51" s="213" t="s">
        <v>820</v>
      </c>
      <c r="I51" s="214" t="s">
        <v>910</v>
      </c>
      <c r="J51" s="215">
        <v>45163.549305555556</v>
      </c>
      <c r="K51" s="214">
        <v>45148</v>
      </c>
      <c r="L51" s="216"/>
      <c r="M51" s="217">
        <v>30008.100999999999</v>
      </c>
      <c r="N51" s="217">
        <v>29971.17</v>
      </c>
      <c r="O51" s="218">
        <f t="shared" si="0"/>
        <v>40191338.969999999</v>
      </c>
      <c r="P51" s="219">
        <v>977.35</v>
      </c>
      <c r="Q51" s="219"/>
      <c r="R51" s="220">
        <v>86</v>
      </c>
      <c r="S51" s="220">
        <f t="shared" si="10"/>
        <v>1063.3499999999999</v>
      </c>
      <c r="T51" s="220">
        <v>756.52300000000002</v>
      </c>
      <c r="U51" s="221">
        <f t="shared" si="2"/>
        <v>31869843.619499996</v>
      </c>
      <c r="V51" s="221">
        <f t="shared" si="3"/>
        <v>24110269704.554996</v>
      </c>
      <c r="W51" s="221">
        <f t="shared" si="4"/>
        <v>599.88699999999994</v>
      </c>
      <c r="X51" s="221">
        <f t="shared" si="5"/>
        <v>24110261760.696388</v>
      </c>
      <c r="Y51" s="218"/>
      <c r="Z51" s="218">
        <f t="shared" si="6"/>
        <v>0</v>
      </c>
      <c r="AA51" s="218"/>
      <c r="AB51" s="218">
        <f t="shared" si="11"/>
        <v>0</v>
      </c>
      <c r="AC51" s="218"/>
      <c r="AD51" s="222">
        <f t="shared" si="8"/>
        <v>0</v>
      </c>
      <c r="AE51" s="223" t="s">
        <v>838</v>
      </c>
      <c r="AF51" s="204" t="s">
        <v>781</v>
      </c>
    </row>
    <row r="52" spans="1:32" ht="20.149999999999999" customHeight="1" x14ac:dyDescent="0.35">
      <c r="A52" s="208"/>
      <c r="B52" s="150">
        <v>53</v>
      </c>
      <c r="C52" s="209" t="s">
        <v>740</v>
      </c>
      <c r="D52" s="210">
        <v>10015307</v>
      </c>
      <c r="E52" s="211" t="s">
        <v>911</v>
      </c>
      <c r="F52" s="211" t="s">
        <v>722</v>
      </c>
      <c r="G52" s="212" t="s">
        <v>562</v>
      </c>
      <c r="H52" s="213" t="s">
        <v>820</v>
      </c>
      <c r="I52" s="214" t="s">
        <v>912</v>
      </c>
      <c r="J52" s="215">
        <v>45159.604861111111</v>
      </c>
      <c r="K52" s="214">
        <v>45144</v>
      </c>
      <c r="L52" s="216" t="s">
        <v>27</v>
      </c>
      <c r="M52" s="217">
        <v>38071.983</v>
      </c>
      <c r="N52" s="217">
        <v>37934.281999999999</v>
      </c>
      <c r="O52" s="218">
        <f t="shared" si="0"/>
        <v>50869872.162</v>
      </c>
      <c r="P52" s="219">
        <v>955.55</v>
      </c>
      <c r="Q52" s="219"/>
      <c r="R52" s="220">
        <v>78</v>
      </c>
      <c r="S52" s="220">
        <f t="shared" si="10"/>
        <v>1033.55</v>
      </c>
      <c r="T52" s="220">
        <v>756.52300000000002</v>
      </c>
      <c r="U52" s="221">
        <f t="shared" si="2"/>
        <v>39206977.1611</v>
      </c>
      <c r="V52" s="221">
        <f t="shared" si="3"/>
        <v>29660979982.846855</v>
      </c>
      <c r="W52" s="221">
        <f t="shared" si="4"/>
        <v>583.07600000000002</v>
      </c>
      <c r="X52" s="221">
        <f t="shared" si="5"/>
        <v>29661001580.730312</v>
      </c>
      <c r="Y52" s="218"/>
      <c r="Z52" s="218">
        <f t="shared" si="6"/>
        <v>0</v>
      </c>
      <c r="AA52" s="218">
        <v>168533.18</v>
      </c>
      <c r="AB52" s="218">
        <f t="shared" si="11"/>
        <v>127499226.93313999</v>
      </c>
      <c r="AC52" s="218"/>
      <c r="AD52" s="222">
        <f t="shared" si="8"/>
        <v>0</v>
      </c>
      <c r="AE52" s="223" t="s">
        <v>838</v>
      </c>
      <c r="AF52" s="204" t="s">
        <v>781</v>
      </c>
    </row>
    <row r="53" spans="1:32" ht="20.149999999999999" customHeight="1" x14ac:dyDescent="0.35">
      <c r="A53" s="208"/>
      <c r="B53" s="150">
        <v>58</v>
      </c>
      <c r="C53" s="209" t="s">
        <v>740</v>
      </c>
      <c r="D53" s="210">
        <v>10015307</v>
      </c>
      <c r="E53" s="211" t="s">
        <v>193</v>
      </c>
      <c r="F53" s="211" t="s">
        <v>722</v>
      </c>
      <c r="G53" s="212" t="s">
        <v>562</v>
      </c>
      <c r="H53" s="213" t="s">
        <v>820</v>
      </c>
      <c r="I53" s="214" t="s">
        <v>913</v>
      </c>
      <c r="J53" s="215">
        <v>45182.381944444445</v>
      </c>
      <c r="K53" s="214">
        <v>45157</v>
      </c>
      <c r="L53" s="216">
        <v>45165</v>
      </c>
      <c r="M53" s="217">
        <v>57053.637999999999</v>
      </c>
      <c r="N53" s="217">
        <v>56878.998</v>
      </c>
      <c r="O53" s="218">
        <f t="shared" si="0"/>
        <v>76274736.318000004</v>
      </c>
      <c r="P53" s="219">
        <v>985.5</v>
      </c>
      <c r="Q53" s="219">
        <v>994.5</v>
      </c>
      <c r="R53" s="220">
        <v>70</v>
      </c>
      <c r="S53" s="220">
        <f t="shared" si="10"/>
        <v>1055.5</v>
      </c>
      <c r="T53" s="220">
        <v>768.26</v>
      </c>
      <c r="U53" s="221">
        <f t="shared" si="2"/>
        <v>60035782.388999999</v>
      </c>
      <c r="V53" s="221">
        <f t="shared" si="3"/>
        <v>46123090178.173141</v>
      </c>
      <c r="W53" s="221">
        <f t="shared" si="4"/>
        <v>604.697</v>
      </c>
      <c r="X53" s="221">
        <f t="shared" si="5"/>
        <v>46123104227.285652</v>
      </c>
      <c r="Y53" s="218"/>
      <c r="Z53" s="218">
        <f t="shared" si="6"/>
        <v>0</v>
      </c>
      <c r="AA53" s="218"/>
      <c r="AB53" s="218">
        <f t="shared" si="11"/>
        <v>0</v>
      </c>
      <c r="AC53" s="218">
        <v>284394.99</v>
      </c>
      <c r="AD53" s="222">
        <f t="shared" si="8"/>
        <v>218489295.0174</v>
      </c>
      <c r="AE53" s="223" t="s">
        <v>838</v>
      </c>
      <c r="AF53" s="204" t="s">
        <v>781</v>
      </c>
    </row>
    <row r="54" spans="1:32" ht="20.149999999999999" customHeight="1" x14ac:dyDescent="0.35">
      <c r="A54" s="208"/>
      <c r="B54" s="150">
        <v>57</v>
      </c>
      <c r="C54" s="209" t="s">
        <v>522</v>
      </c>
      <c r="D54" s="224">
        <v>10012637</v>
      </c>
      <c r="E54" s="211" t="s">
        <v>396</v>
      </c>
      <c r="F54" s="211" t="s">
        <v>848</v>
      </c>
      <c r="G54" s="212" t="s">
        <v>601</v>
      </c>
      <c r="H54" s="213" t="s">
        <v>820</v>
      </c>
      <c r="I54" s="214" t="s">
        <v>914</v>
      </c>
      <c r="J54" s="215">
        <v>45173.600694444445</v>
      </c>
      <c r="K54" s="214">
        <v>45158</v>
      </c>
      <c r="L54" s="216" t="s">
        <v>27</v>
      </c>
      <c r="M54" s="217">
        <v>56223.512999999999</v>
      </c>
      <c r="N54" s="217">
        <v>56252.979000000007</v>
      </c>
      <c r="O54" s="218">
        <f t="shared" si="0"/>
        <v>75435244.839000002</v>
      </c>
      <c r="P54" s="219">
        <v>985.5</v>
      </c>
      <c r="Q54" s="219"/>
      <c r="R54" s="220">
        <v>-29.5</v>
      </c>
      <c r="S54" s="220">
        <f t="shared" si="10"/>
        <v>956</v>
      </c>
      <c r="T54" s="220">
        <v>768.26</v>
      </c>
      <c r="U54" s="221">
        <f t="shared" si="2"/>
        <v>53749678.427999996</v>
      </c>
      <c r="V54" s="221">
        <f t="shared" si="3"/>
        <v>41293727949.095276</v>
      </c>
      <c r="W54" s="221">
        <f t="shared" si="4"/>
        <v>547.69299999999998</v>
      </c>
      <c r="X54" s="221">
        <f t="shared" si="5"/>
        <v>41315355551.60643</v>
      </c>
      <c r="Y54" s="218"/>
      <c r="Z54" s="218">
        <f t="shared" si="6"/>
        <v>0</v>
      </c>
      <c r="AA54" s="218"/>
      <c r="AB54" s="218"/>
      <c r="AC54" s="218"/>
      <c r="AD54" s="222"/>
      <c r="AE54" s="223" t="s">
        <v>835</v>
      </c>
      <c r="AF54" s="204" t="s">
        <v>915</v>
      </c>
    </row>
    <row r="55" spans="1:32" ht="20.149999999999999" customHeight="1" x14ac:dyDescent="0.35">
      <c r="A55" s="208"/>
      <c r="B55" s="150">
        <v>59</v>
      </c>
      <c r="C55" s="209" t="s">
        <v>522</v>
      </c>
      <c r="D55" s="224">
        <v>10012637</v>
      </c>
      <c r="E55" s="211" t="s">
        <v>916</v>
      </c>
      <c r="F55" s="211" t="s">
        <v>848</v>
      </c>
      <c r="G55" s="212" t="s">
        <v>601</v>
      </c>
      <c r="H55" s="213" t="s">
        <v>820</v>
      </c>
      <c r="I55" s="214" t="s">
        <v>917</v>
      </c>
      <c r="J55" s="215">
        <v>45184.395833333336</v>
      </c>
      <c r="K55" s="214">
        <v>45168</v>
      </c>
      <c r="L55" s="216" t="s">
        <v>27</v>
      </c>
      <c r="M55" s="217">
        <v>37946.656000000003</v>
      </c>
      <c r="N55" s="217">
        <v>37939.402000000002</v>
      </c>
      <c r="O55" s="218">
        <f t="shared" si="0"/>
        <v>50876738.082000002</v>
      </c>
      <c r="P55" s="219">
        <v>985.2</v>
      </c>
      <c r="Q55" s="219"/>
      <c r="R55" s="220">
        <v>-29.5</v>
      </c>
      <c r="S55" s="220">
        <f t="shared" si="10"/>
        <v>955.7</v>
      </c>
      <c r="T55" s="220">
        <v>768.26</v>
      </c>
      <c r="U55" s="221">
        <f t="shared" si="2"/>
        <v>36258686.491400003</v>
      </c>
      <c r="V55" s="221">
        <f t="shared" si="3"/>
        <v>27856098483.882965</v>
      </c>
      <c r="W55" s="221">
        <f t="shared" si="4"/>
        <v>547.52099999999996</v>
      </c>
      <c r="X55" s="221">
        <f t="shared" si="5"/>
        <v>27856082511.394722</v>
      </c>
      <c r="Y55" s="218"/>
      <c r="Z55" s="218">
        <f t="shared" si="6"/>
        <v>0</v>
      </c>
      <c r="AA55" s="218"/>
      <c r="AB55" s="218"/>
      <c r="AC55" s="218"/>
      <c r="AD55" s="222"/>
      <c r="AE55" s="223" t="s">
        <v>838</v>
      </c>
      <c r="AF55" s="204" t="s">
        <v>915</v>
      </c>
    </row>
    <row r="56" spans="1:32" ht="20.149999999999999" customHeight="1" x14ac:dyDescent="0.35">
      <c r="A56" s="208"/>
      <c r="B56" s="150">
        <v>60</v>
      </c>
      <c r="C56" s="209" t="s">
        <v>522</v>
      </c>
      <c r="D56" s="224">
        <v>10012637</v>
      </c>
      <c r="E56" s="211" t="s">
        <v>918</v>
      </c>
      <c r="F56" s="211" t="s">
        <v>848</v>
      </c>
      <c r="G56" s="212" t="s">
        <v>601</v>
      </c>
      <c r="H56" s="213" t="s">
        <v>820</v>
      </c>
      <c r="I56" s="214" t="s">
        <v>919</v>
      </c>
      <c r="J56" s="215">
        <v>45198.489583333336</v>
      </c>
      <c r="K56" s="214">
        <v>45170</v>
      </c>
      <c r="L56" s="216" t="s">
        <v>27</v>
      </c>
      <c r="M56" s="217">
        <v>89990.597999999998</v>
      </c>
      <c r="N56" s="217">
        <v>89649.032999999996</v>
      </c>
      <c r="O56" s="218">
        <f t="shared" si="0"/>
        <v>120219353.25299999</v>
      </c>
      <c r="P56" s="219">
        <v>966.7</v>
      </c>
      <c r="Q56" s="219"/>
      <c r="R56" s="220">
        <v>-29.5</v>
      </c>
      <c r="S56" s="220">
        <f t="shared" si="10"/>
        <v>937.2</v>
      </c>
      <c r="T56" s="220">
        <v>768.26</v>
      </c>
      <c r="U56" s="221">
        <f t="shared" si="2"/>
        <v>84019073.727599993</v>
      </c>
      <c r="V56" s="221">
        <f t="shared" si="3"/>
        <v>64548493581.965973</v>
      </c>
      <c r="W56" s="221">
        <f t="shared" si="4"/>
        <v>536.923</v>
      </c>
      <c r="X56" s="221">
        <f t="shared" si="5"/>
        <v>64548535806.660515</v>
      </c>
      <c r="Y56" s="218"/>
      <c r="Z56" s="218"/>
      <c r="AA56" s="218"/>
      <c r="AB56" s="218"/>
      <c r="AC56" s="218"/>
      <c r="AD56" s="222"/>
      <c r="AE56" s="223" t="s">
        <v>920</v>
      </c>
      <c r="AF56" s="204" t="s">
        <v>915</v>
      </c>
    </row>
    <row r="57" spans="1:32" ht="20.149999999999999" customHeight="1" x14ac:dyDescent="0.35">
      <c r="A57" s="208"/>
      <c r="B57" s="150">
        <v>45</v>
      </c>
      <c r="C57" s="209" t="s">
        <v>86</v>
      </c>
      <c r="D57" s="210">
        <v>10013986</v>
      </c>
      <c r="E57" s="211" t="s">
        <v>921</v>
      </c>
      <c r="F57" s="211" t="s">
        <v>722</v>
      </c>
      <c r="G57" s="212" t="s">
        <v>562</v>
      </c>
      <c r="H57" s="213" t="s">
        <v>820</v>
      </c>
      <c r="I57" s="214" t="s">
        <v>922</v>
      </c>
      <c r="J57" s="215">
        <v>45147.442361111112</v>
      </c>
      <c r="K57" s="214">
        <v>45130</v>
      </c>
      <c r="L57" s="216" t="s">
        <v>27</v>
      </c>
      <c r="M57" s="217">
        <v>60136.794999999998</v>
      </c>
      <c r="N57" s="217">
        <v>60208.566000000006</v>
      </c>
      <c r="O57" s="218">
        <f t="shared" si="0"/>
        <v>80739687.006000012</v>
      </c>
      <c r="P57" s="219">
        <v>936</v>
      </c>
      <c r="Q57" s="219"/>
      <c r="R57" s="220">
        <v>78</v>
      </c>
      <c r="S57" s="220">
        <v>1014</v>
      </c>
      <c r="T57" s="220">
        <v>756.52300000000002</v>
      </c>
      <c r="U57" s="221">
        <f t="shared" si="2"/>
        <v>60978710.129999995</v>
      </c>
      <c r="V57" s="221">
        <f t="shared" si="3"/>
        <v>46131796723.677986</v>
      </c>
      <c r="W57" s="221">
        <f t="shared" si="4"/>
        <v>572.04600000000005</v>
      </c>
      <c r="X57" s="221">
        <f t="shared" si="5"/>
        <v>46186814993.034286</v>
      </c>
      <c r="Y57" s="218"/>
      <c r="Z57" s="218">
        <f t="shared" ref="Z57:Z65" si="12">T57*Y57</f>
        <v>0</v>
      </c>
      <c r="AA57" s="218"/>
      <c r="AB57" s="218">
        <f t="shared" ref="AB57:AB65" si="13">T57*AA57</f>
        <v>0</v>
      </c>
      <c r="AC57" s="218">
        <v>301042.83</v>
      </c>
      <c r="AD57" s="222">
        <f t="shared" ref="AD57:AD65" si="14">AC57*T57</f>
        <v>227745824.88009003</v>
      </c>
      <c r="AE57" s="223" t="s">
        <v>842</v>
      </c>
      <c r="AF57" s="204"/>
    </row>
    <row r="58" spans="1:32" ht="20.149999999999999" customHeight="1" x14ac:dyDescent="0.35">
      <c r="A58" s="208"/>
      <c r="B58" s="150">
        <v>47</v>
      </c>
      <c r="C58" s="209" t="s">
        <v>662</v>
      </c>
      <c r="D58" s="224">
        <v>10015662</v>
      </c>
      <c r="E58" s="211" t="s">
        <v>923</v>
      </c>
      <c r="F58" s="211" t="s">
        <v>848</v>
      </c>
      <c r="G58" s="212" t="s">
        <v>601</v>
      </c>
      <c r="H58" s="213" t="s">
        <v>820</v>
      </c>
      <c r="I58" s="214" t="s">
        <v>924</v>
      </c>
      <c r="J58" s="215">
        <v>45148.746527777781</v>
      </c>
      <c r="K58" s="214">
        <v>45133</v>
      </c>
      <c r="L58" s="216" t="s">
        <v>27</v>
      </c>
      <c r="M58" s="217">
        <v>59797.088000000003</v>
      </c>
      <c r="N58" s="217">
        <v>59542.148000000001</v>
      </c>
      <c r="O58" s="218">
        <f t="shared" si="0"/>
        <v>79846020.467999995</v>
      </c>
      <c r="P58" s="219">
        <v>960.25</v>
      </c>
      <c r="Q58" s="219" t="s">
        <v>27</v>
      </c>
      <c r="R58" s="220">
        <v>78</v>
      </c>
      <c r="S58" s="220">
        <f t="shared" ref="S58:S65" si="15">MIN(P58,Q58)+R58</f>
        <v>1038.25</v>
      </c>
      <c r="T58" s="220">
        <v>756.52300000000002</v>
      </c>
      <c r="U58" s="221">
        <f t="shared" si="2"/>
        <v>61819635.160999998</v>
      </c>
      <c r="V58" s="221">
        <f t="shared" si="3"/>
        <v>46767975850.905205</v>
      </c>
      <c r="W58" s="221">
        <f t="shared" si="4"/>
        <v>585.72699999999998</v>
      </c>
      <c r="X58" s="221">
        <f t="shared" si="5"/>
        <v>46767970030.660233</v>
      </c>
      <c r="Y58" s="218"/>
      <c r="Z58" s="218">
        <f t="shared" si="12"/>
        <v>0</v>
      </c>
      <c r="AA58" s="218"/>
      <c r="AB58" s="218">
        <f t="shared" si="13"/>
        <v>0</v>
      </c>
      <c r="AC58" s="218"/>
      <c r="AD58" s="222">
        <f t="shared" si="14"/>
        <v>0</v>
      </c>
      <c r="AE58" s="223" t="s">
        <v>838</v>
      </c>
      <c r="AF58" s="204"/>
    </row>
    <row r="59" spans="1:32" ht="20.149999999999999" customHeight="1" x14ac:dyDescent="0.35">
      <c r="A59" s="208"/>
      <c r="B59" s="150">
        <v>49</v>
      </c>
      <c r="C59" s="209" t="s">
        <v>662</v>
      </c>
      <c r="D59" s="224">
        <v>10015662</v>
      </c>
      <c r="E59" s="211" t="s">
        <v>925</v>
      </c>
      <c r="F59" s="211" t="s">
        <v>848</v>
      </c>
      <c r="G59" s="212" t="s">
        <v>601</v>
      </c>
      <c r="H59" s="213" t="s">
        <v>820</v>
      </c>
      <c r="I59" s="214" t="s">
        <v>926</v>
      </c>
      <c r="J59" s="215">
        <v>45154.701388888891</v>
      </c>
      <c r="K59" s="214">
        <v>45139</v>
      </c>
      <c r="L59" s="216" t="s">
        <v>27</v>
      </c>
      <c r="M59" s="217">
        <v>55152.728999999999</v>
      </c>
      <c r="N59" s="217">
        <v>54984.207999999999</v>
      </c>
      <c r="O59" s="218">
        <f t="shared" si="0"/>
        <v>73733822.928000003</v>
      </c>
      <c r="P59" s="219">
        <v>967.45</v>
      </c>
      <c r="Q59" s="219"/>
      <c r="R59" s="220">
        <v>70</v>
      </c>
      <c r="S59" s="220">
        <f t="shared" si="15"/>
        <v>1037.45</v>
      </c>
      <c r="T59" s="220">
        <v>756.52300000000002</v>
      </c>
      <c r="U59" s="221">
        <f t="shared" si="2"/>
        <v>57043366.589600004</v>
      </c>
      <c r="V59" s="221">
        <f t="shared" si="3"/>
        <v>43154618822.463966</v>
      </c>
      <c r="W59" s="221">
        <f t="shared" si="4"/>
        <v>585.27599999999995</v>
      </c>
      <c r="X59" s="221">
        <f t="shared" si="5"/>
        <v>43154636948.008125</v>
      </c>
      <c r="Y59" s="218"/>
      <c r="Z59" s="218">
        <f t="shared" si="12"/>
        <v>0</v>
      </c>
      <c r="AA59" s="218"/>
      <c r="AB59" s="218">
        <f t="shared" si="13"/>
        <v>0</v>
      </c>
      <c r="AC59" s="218"/>
      <c r="AD59" s="222">
        <f t="shared" si="14"/>
        <v>0</v>
      </c>
      <c r="AE59" s="223" t="s">
        <v>835</v>
      </c>
      <c r="AF59" s="204"/>
    </row>
    <row r="60" spans="1:32" ht="20.149999999999999" customHeight="1" x14ac:dyDescent="0.35">
      <c r="A60" s="208"/>
      <c r="B60" s="150">
        <v>56</v>
      </c>
      <c r="C60" s="209" t="s">
        <v>662</v>
      </c>
      <c r="D60" s="224">
        <v>10015662</v>
      </c>
      <c r="E60" s="211" t="s">
        <v>927</v>
      </c>
      <c r="F60" s="211" t="s">
        <v>848</v>
      </c>
      <c r="G60" s="212" t="s">
        <v>601</v>
      </c>
      <c r="H60" s="213" t="s">
        <v>820</v>
      </c>
      <c r="I60" s="214" t="s">
        <v>928</v>
      </c>
      <c r="J60" s="215">
        <v>45168.534722222219</v>
      </c>
      <c r="K60" s="214">
        <v>45152</v>
      </c>
      <c r="L60" s="216" t="s">
        <v>27</v>
      </c>
      <c r="M60" s="217">
        <v>56854.284</v>
      </c>
      <c r="N60" s="217">
        <v>56650.977999999996</v>
      </c>
      <c r="O60" s="218">
        <f t="shared" si="0"/>
        <v>75968961.497999996</v>
      </c>
      <c r="P60" s="219">
        <v>985.65</v>
      </c>
      <c r="Q60" s="219"/>
      <c r="R60" s="220">
        <v>70</v>
      </c>
      <c r="S60" s="220">
        <f t="shared" si="15"/>
        <v>1055.6500000000001</v>
      </c>
      <c r="T60" s="220">
        <v>756.52300000000002</v>
      </c>
      <c r="U60" s="221">
        <f t="shared" si="2"/>
        <v>59803604.925700001</v>
      </c>
      <c r="V60" s="221">
        <f t="shared" si="3"/>
        <v>45242802609.205345</v>
      </c>
      <c r="W60" s="221">
        <f t="shared" si="4"/>
        <v>595.54300000000001</v>
      </c>
      <c r="X60" s="221">
        <f t="shared" si="5"/>
        <v>45242783237.403412</v>
      </c>
      <c r="Y60" s="218"/>
      <c r="Z60" s="218">
        <f t="shared" si="12"/>
        <v>0</v>
      </c>
      <c r="AA60" s="218"/>
      <c r="AB60" s="218">
        <f t="shared" si="13"/>
        <v>0</v>
      </c>
      <c r="AC60" s="218">
        <v>283254.88999999996</v>
      </c>
      <c r="AD60" s="222">
        <f t="shared" si="14"/>
        <v>214288839.14746997</v>
      </c>
      <c r="AE60" s="223" t="s">
        <v>838</v>
      </c>
      <c r="AF60" s="204"/>
    </row>
    <row r="61" spans="1:32" ht="20.149999999999999" customHeight="1" x14ac:dyDescent="0.35">
      <c r="A61" s="208"/>
      <c r="B61" s="150">
        <v>51</v>
      </c>
      <c r="C61" s="209" t="s">
        <v>33</v>
      </c>
      <c r="D61" s="210">
        <v>10000232</v>
      </c>
      <c r="E61" s="211" t="s">
        <v>929</v>
      </c>
      <c r="F61" s="211" t="s">
        <v>722</v>
      </c>
      <c r="G61" s="212" t="s">
        <v>562</v>
      </c>
      <c r="H61" s="213" t="s">
        <v>820</v>
      </c>
      <c r="I61" s="214" t="s">
        <v>930</v>
      </c>
      <c r="J61" s="215">
        <v>45158.583333333336</v>
      </c>
      <c r="K61" s="214">
        <v>45138</v>
      </c>
      <c r="L61" s="216" t="s">
        <v>27</v>
      </c>
      <c r="M61" s="217">
        <v>29951.041000000001</v>
      </c>
      <c r="N61" s="217">
        <v>29787.142</v>
      </c>
      <c r="O61" s="218">
        <f t="shared" si="0"/>
        <v>39944557.421999998</v>
      </c>
      <c r="P61" s="219">
        <v>970.05</v>
      </c>
      <c r="Q61" s="219" t="s">
        <v>27</v>
      </c>
      <c r="R61" s="220">
        <v>78</v>
      </c>
      <c r="S61" s="220">
        <f t="shared" si="15"/>
        <v>1048.05</v>
      </c>
      <c r="T61" s="220">
        <v>756.52300000000002</v>
      </c>
      <c r="U61" s="221">
        <f t="shared" si="2"/>
        <v>31218414.173099998</v>
      </c>
      <c r="V61" s="221">
        <f t="shared" si="3"/>
        <v>23617448345.476131</v>
      </c>
      <c r="W61" s="221">
        <f t="shared" si="4"/>
        <v>591.25599999999997</v>
      </c>
      <c r="X61" s="221">
        <f t="shared" si="5"/>
        <v>23617459243.102032</v>
      </c>
      <c r="Y61" s="218"/>
      <c r="Z61" s="218">
        <f t="shared" si="12"/>
        <v>0</v>
      </c>
      <c r="AA61" s="218"/>
      <c r="AB61" s="218">
        <f t="shared" si="13"/>
        <v>0</v>
      </c>
      <c r="AC61" s="218"/>
      <c r="AD61" s="222">
        <f t="shared" si="14"/>
        <v>0</v>
      </c>
      <c r="AE61" s="223" t="s">
        <v>867</v>
      </c>
      <c r="AF61" s="204"/>
    </row>
    <row r="62" spans="1:32" ht="20.149999999999999" customHeight="1" x14ac:dyDescent="0.35">
      <c r="A62" s="208"/>
      <c r="B62" s="150">
        <v>55</v>
      </c>
      <c r="C62" s="209" t="s">
        <v>33</v>
      </c>
      <c r="D62" s="210">
        <v>10000232</v>
      </c>
      <c r="E62" s="211" t="s">
        <v>931</v>
      </c>
      <c r="F62" s="211" t="s">
        <v>722</v>
      </c>
      <c r="G62" s="212" t="s">
        <v>562</v>
      </c>
      <c r="H62" s="213" t="s">
        <v>820</v>
      </c>
      <c r="I62" s="214" t="s">
        <v>932</v>
      </c>
      <c r="J62" s="215">
        <v>45168.422222222223</v>
      </c>
      <c r="K62" s="214">
        <v>45150</v>
      </c>
      <c r="L62" s="216">
        <v>45151</v>
      </c>
      <c r="M62" s="217">
        <v>59623.247000000003</v>
      </c>
      <c r="N62" s="217">
        <v>59544.587999999996</v>
      </c>
      <c r="O62" s="218">
        <f t="shared" si="0"/>
        <v>79849292.508000001</v>
      </c>
      <c r="P62" s="219">
        <v>985.65</v>
      </c>
      <c r="Q62" s="219">
        <v>985.65</v>
      </c>
      <c r="R62" s="220">
        <v>78</v>
      </c>
      <c r="S62" s="220">
        <f t="shared" si="15"/>
        <v>1063.6500000000001</v>
      </c>
      <c r="T62" s="220">
        <v>756.52300000000002</v>
      </c>
      <c r="U62" s="221">
        <f t="shared" si="2"/>
        <v>63334601.026200004</v>
      </c>
      <c r="V62" s="221">
        <f t="shared" si="3"/>
        <v>47914082372.143906</v>
      </c>
      <c r="W62" s="221">
        <f t="shared" si="4"/>
        <v>600.05600000000004</v>
      </c>
      <c r="X62" s="221">
        <f t="shared" si="5"/>
        <v>47914047065.18045</v>
      </c>
      <c r="Y62" s="218"/>
      <c r="Z62" s="218">
        <f t="shared" si="12"/>
        <v>0</v>
      </c>
      <c r="AA62" s="218"/>
      <c r="AB62" s="218">
        <f t="shared" si="13"/>
        <v>0</v>
      </c>
      <c r="AC62" s="218"/>
      <c r="AD62" s="222">
        <f t="shared" si="14"/>
        <v>0</v>
      </c>
      <c r="AE62" s="223" t="s">
        <v>933</v>
      </c>
      <c r="AF62" s="204"/>
    </row>
    <row r="63" spans="1:32" ht="20.149999999999999" customHeight="1" x14ac:dyDescent="0.35">
      <c r="A63" s="208"/>
      <c r="B63" s="150">
        <v>44</v>
      </c>
      <c r="C63" s="209" t="s">
        <v>36</v>
      </c>
      <c r="D63" s="210">
        <v>10014937</v>
      </c>
      <c r="E63" s="211" t="s">
        <v>934</v>
      </c>
      <c r="F63" s="211" t="s">
        <v>722</v>
      </c>
      <c r="G63" s="212" t="s">
        <v>562</v>
      </c>
      <c r="H63" s="213" t="s">
        <v>820</v>
      </c>
      <c r="I63" s="214" t="s">
        <v>935</v>
      </c>
      <c r="J63" s="215">
        <v>45146.354166666664</v>
      </c>
      <c r="K63" s="214">
        <v>45132</v>
      </c>
      <c r="L63" s="216" t="s">
        <v>27</v>
      </c>
      <c r="M63" s="217">
        <v>37788.694000000003</v>
      </c>
      <c r="N63" s="217">
        <v>37664.059000000001</v>
      </c>
      <c r="O63" s="218">
        <f t="shared" si="0"/>
        <v>50507503.119000003</v>
      </c>
      <c r="P63" s="219">
        <v>948.7</v>
      </c>
      <c r="Q63" s="219" t="s">
        <v>27</v>
      </c>
      <c r="R63" s="220">
        <v>70</v>
      </c>
      <c r="S63" s="220">
        <f t="shared" si="15"/>
        <v>1018.7</v>
      </c>
      <c r="T63" s="220">
        <v>756.52300000000002</v>
      </c>
      <c r="U63" s="221">
        <f t="shared" si="2"/>
        <v>38368376.903300002</v>
      </c>
      <c r="V63" s="221">
        <f t="shared" si="3"/>
        <v>29026559600.015228</v>
      </c>
      <c r="W63" s="221">
        <f t="shared" si="4"/>
        <v>574.69799999999998</v>
      </c>
      <c r="X63" s="221">
        <f t="shared" si="5"/>
        <v>29026561027.483063</v>
      </c>
      <c r="Y63" s="218"/>
      <c r="Z63" s="218">
        <f t="shared" si="12"/>
        <v>0</v>
      </c>
      <c r="AA63" s="218">
        <v>209380.76</v>
      </c>
      <c r="AB63" s="218">
        <f t="shared" si="13"/>
        <v>158401360.69748002</v>
      </c>
      <c r="AC63" s="218"/>
      <c r="AD63" s="222">
        <f t="shared" si="14"/>
        <v>0</v>
      </c>
      <c r="AE63" s="223" t="s">
        <v>838</v>
      </c>
      <c r="AF63" s="204"/>
    </row>
    <row r="64" spans="1:32" ht="20.149999999999999" customHeight="1" x14ac:dyDescent="0.35">
      <c r="A64" s="208"/>
      <c r="B64" s="150">
        <v>46</v>
      </c>
      <c r="C64" s="209" t="s">
        <v>36</v>
      </c>
      <c r="D64" s="210">
        <v>10014937</v>
      </c>
      <c r="E64" s="211" t="s">
        <v>936</v>
      </c>
      <c r="F64" s="211" t="s">
        <v>722</v>
      </c>
      <c r="G64" s="212" t="s">
        <v>562</v>
      </c>
      <c r="H64" s="213" t="s">
        <v>820</v>
      </c>
      <c r="I64" s="214" t="s">
        <v>937</v>
      </c>
      <c r="J64" s="215">
        <v>45147.6875</v>
      </c>
      <c r="K64" s="214">
        <v>45133</v>
      </c>
      <c r="L64" s="216" t="s">
        <v>27</v>
      </c>
      <c r="M64" s="217">
        <v>30011.084999999999</v>
      </c>
      <c r="N64" s="217">
        <v>30004.756000000001</v>
      </c>
      <c r="O64" s="218">
        <f t="shared" si="0"/>
        <v>40236377.796000004</v>
      </c>
      <c r="P64" s="219">
        <v>960.25</v>
      </c>
      <c r="Q64" s="219" t="s">
        <v>27</v>
      </c>
      <c r="R64" s="220">
        <v>70</v>
      </c>
      <c r="S64" s="220">
        <f t="shared" si="15"/>
        <v>1030.25</v>
      </c>
      <c r="T64" s="220">
        <v>756.52300000000002</v>
      </c>
      <c r="U64" s="221">
        <f t="shared" si="2"/>
        <v>30912399.869000003</v>
      </c>
      <c r="V64" s="221">
        <f t="shared" si="3"/>
        <v>23385941486.09549</v>
      </c>
      <c r="W64" s="221">
        <f t="shared" si="4"/>
        <v>581.21400000000006</v>
      </c>
      <c r="X64" s="221">
        <f t="shared" si="5"/>
        <v>23385946084.324348</v>
      </c>
      <c r="Y64" s="218"/>
      <c r="Z64" s="218">
        <f t="shared" si="12"/>
        <v>0</v>
      </c>
      <c r="AA64" s="218"/>
      <c r="AB64" s="218">
        <f t="shared" si="13"/>
        <v>0</v>
      </c>
      <c r="AC64" s="218"/>
      <c r="AD64" s="222">
        <f t="shared" si="14"/>
        <v>0</v>
      </c>
      <c r="AE64" s="223" t="s">
        <v>830</v>
      </c>
      <c r="AF64" s="204"/>
    </row>
    <row r="65" spans="1:32" ht="20.149999999999999" customHeight="1" x14ac:dyDescent="0.35">
      <c r="A65" s="208"/>
      <c r="B65" s="150">
        <v>48</v>
      </c>
      <c r="C65" s="209" t="s">
        <v>36</v>
      </c>
      <c r="D65" s="210">
        <v>10014937</v>
      </c>
      <c r="E65" s="211" t="s">
        <v>938</v>
      </c>
      <c r="F65" s="211" t="s">
        <v>722</v>
      </c>
      <c r="G65" s="212" t="s">
        <v>562</v>
      </c>
      <c r="H65" s="213" t="s">
        <v>820</v>
      </c>
      <c r="I65" s="214" t="s">
        <v>939</v>
      </c>
      <c r="J65" s="215">
        <v>45149.385416666664</v>
      </c>
      <c r="K65" s="214">
        <v>45133</v>
      </c>
      <c r="L65" s="216" t="s">
        <v>27</v>
      </c>
      <c r="M65" s="217">
        <v>37761.856</v>
      </c>
      <c r="N65" s="217">
        <v>37748.327000000005</v>
      </c>
      <c r="O65" s="218">
        <f t="shared" si="0"/>
        <v>50620506.507000007</v>
      </c>
      <c r="P65" s="219">
        <v>960.25</v>
      </c>
      <c r="Q65" s="219" t="s">
        <v>27</v>
      </c>
      <c r="R65" s="220">
        <v>70</v>
      </c>
      <c r="S65" s="220">
        <f t="shared" si="15"/>
        <v>1030.25</v>
      </c>
      <c r="T65" s="220">
        <v>756.52300000000002</v>
      </c>
      <c r="U65" s="221">
        <f t="shared" si="2"/>
        <v>38890213.891750008</v>
      </c>
      <c r="V65" s="221">
        <f t="shared" si="3"/>
        <v>29421341284.028393</v>
      </c>
      <c r="W65" s="221">
        <f t="shared" si="4"/>
        <v>581.21400000000006</v>
      </c>
      <c r="X65" s="221">
        <f t="shared" si="5"/>
        <v>29421347068.959503</v>
      </c>
      <c r="Y65" s="218"/>
      <c r="Z65" s="218">
        <f t="shared" si="12"/>
        <v>0</v>
      </c>
      <c r="AA65" s="218">
        <v>201043.72</v>
      </c>
      <c r="AB65" s="218">
        <f t="shared" si="13"/>
        <v>152094198.18556002</v>
      </c>
      <c r="AC65" s="218"/>
      <c r="AD65" s="222">
        <f t="shared" si="14"/>
        <v>0</v>
      </c>
      <c r="AE65" s="223" t="s">
        <v>838</v>
      </c>
      <c r="AF65" s="204"/>
    </row>
    <row r="66" spans="1:32" ht="20.149999999999999" customHeight="1" x14ac:dyDescent="0.35">
      <c r="B66" s="150"/>
      <c r="C66" s="209"/>
      <c r="D66" s="210"/>
      <c r="E66" s="211"/>
      <c r="F66" s="211"/>
      <c r="G66" s="212"/>
      <c r="H66" s="213"/>
      <c r="I66" s="214"/>
      <c r="J66" s="215"/>
      <c r="K66" s="214"/>
      <c r="L66" s="216"/>
      <c r="M66" s="217"/>
      <c r="N66" s="217"/>
      <c r="O66" s="218"/>
      <c r="P66" s="219"/>
      <c r="Q66" s="219"/>
      <c r="R66" s="220"/>
      <c r="S66" s="220"/>
      <c r="T66" s="220"/>
      <c r="U66" s="221"/>
      <c r="V66" s="221"/>
      <c r="W66" s="221"/>
      <c r="X66" s="221"/>
      <c r="Y66" s="218"/>
      <c r="Z66" s="218"/>
      <c r="AA66" s="218"/>
      <c r="AB66" s="218"/>
      <c r="AC66" s="218"/>
      <c r="AD66" s="222"/>
      <c r="AE66" s="223"/>
      <c r="AF66" s="204"/>
    </row>
    <row r="67" spans="1:32" s="225" customFormat="1" ht="20.149999999999999" customHeight="1" x14ac:dyDescent="0.35">
      <c r="B67" s="226"/>
      <c r="C67" s="227"/>
      <c r="D67" s="228"/>
      <c r="E67" s="226"/>
      <c r="F67" s="226"/>
      <c r="G67" s="226"/>
      <c r="H67" s="226"/>
      <c r="I67" s="226"/>
      <c r="J67" s="229"/>
      <c r="K67" s="226"/>
      <c r="L67" s="226"/>
      <c r="M67" s="230">
        <f>SUM(M6:M66)</f>
        <v>2948535.585</v>
      </c>
      <c r="N67" s="230">
        <f>SUM(N6:N66)</f>
        <v>2942657.3730000001</v>
      </c>
      <c r="O67" s="230">
        <f>SUM(O6:O66)</f>
        <v>3946103537.1929984</v>
      </c>
      <c r="P67" s="226"/>
      <c r="Q67" s="226"/>
      <c r="R67" s="226"/>
      <c r="S67" s="226"/>
      <c r="T67" s="226"/>
      <c r="U67" s="231">
        <f>SUM(U6:U66)</f>
        <v>2755071196.3908496</v>
      </c>
      <c r="V67" s="231">
        <f t="shared" ref="V67:AD67" si="16">SUM(V6:V66)</f>
        <v>2093268348634.3362</v>
      </c>
      <c r="W67" s="231"/>
      <c r="X67" s="231">
        <f t="shared" si="16"/>
        <v>2093575725295.166</v>
      </c>
      <c r="Y67" s="231">
        <f t="shared" si="16"/>
        <v>468034.15</v>
      </c>
      <c r="Z67" s="231">
        <f t="shared" si="16"/>
        <v>359470930.91150004</v>
      </c>
      <c r="AA67" s="231">
        <f t="shared" si="16"/>
        <v>4052321.0100000012</v>
      </c>
      <c r="AB67" s="231">
        <f t="shared" si="16"/>
        <v>3095712743.5446901</v>
      </c>
      <c r="AC67" s="231">
        <f t="shared" si="16"/>
        <v>5268263.21</v>
      </c>
      <c r="AD67" s="231">
        <f t="shared" si="16"/>
        <v>4041382641.41927</v>
      </c>
      <c r="AE67" s="232"/>
      <c r="AF67" s="226"/>
    </row>
    <row r="68" spans="1:32" x14ac:dyDescent="0.35">
      <c r="X68" s="233"/>
    </row>
    <row r="69" spans="1:32" x14ac:dyDescent="0.35">
      <c r="N69" s="233"/>
      <c r="AD69" s="233"/>
    </row>
  </sheetData>
  <mergeCells count="4">
    <mergeCell ref="U4:V4"/>
    <mergeCell ref="Y4:Z4"/>
    <mergeCell ref="AA4:AB4"/>
    <mergeCell ref="AC4:AD4"/>
  </mergeCells>
  <conditionalFormatting sqref="J6:J66">
    <cfRule type="cellIs" dxfId="69" priority="2" operator="equal">
      <formula>IFERROR(VLOOKUP(INDEX(VESSEL_IMONumber,IFERROR(MATCH(E6,VESSEL_Name,0),MATCH(LEFT(E6,FIND("ex",E6)-2),VESSEL_Name,0)))&amp;"_"&amp;TEXT(K6,"ddmmmyy"),DISCHARGE_Report1,MATCH("NOR TENDERED",Discharge_Header,0)-1,FALSE),DATEVALUE(RIGHT($K6,LEN($K6)-FIND("-",$K6))))</formula>
    </cfRule>
  </conditionalFormatting>
  <conditionalFormatting sqref="K6:K55">
    <cfRule type="cellIs" dxfId="68" priority="12" operator="equal">
      <formula>DATEVALUE(RIGHT(I6,LEN(I6)-FIND("-",I6)))-IFERROR(ROUND(VLOOKUP(AE6,SEA_DISTANCE,4,FALSE),0),17)</formula>
    </cfRule>
  </conditionalFormatting>
  <conditionalFormatting sqref="K59:K66">
    <cfRule type="cellIs" dxfId="67" priority="4" operator="equal">
      <formula>DATEVALUE(RIGHT(I59,LEN(I59)-FIND("-",I59)))-IFERROR(ROUND(VLOOKUP(AE59,SEA_DISTANCE,4,FALSE),0),17)</formula>
    </cfRule>
  </conditionalFormatting>
  <conditionalFormatting sqref="N7:N31">
    <cfRule type="cellIs" dxfId="66" priority="31" operator="equal">
      <formula>M7</formula>
    </cfRule>
  </conditionalFormatting>
  <conditionalFormatting sqref="N34:N66">
    <cfRule type="cellIs" dxfId="65" priority="5" operator="equal">
      <formula>M34</formula>
    </cfRule>
  </conditionalFormatting>
  <conditionalFormatting sqref="N6:O6 O7:O66">
    <cfRule type="cellIs" dxfId="64" priority="42" operator="equal">
      <formula>M6</formula>
    </cfRule>
  </conditionalFormatting>
  <conditionalFormatting sqref="P6:P66">
    <cfRule type="expression" dxfId="63" priority="6">
      <formula>TODAY()-3&lt;$M6</formula>
    </cfRule>
  </conditionalFormatting>
  <conditionalFormatting sqref="Q6:Q66">
    <cfRule type="expression" dxfId="62" priority="3">
      <formula>$R6&gt;$S6</formula>
    </cfRule>
  </conditionalFormatting>
  <conditionalFormatting sqref="Y6:Z8 Y9:Y25 Z9:Z64 Y27:Y50 Y53:Y55 Y58:Y64 Y65:Z66">
    <cfRule type="expression" dxfId="61" priority="48">
      <formula>BA6=""</formula>
    </cfRule>
    <cfRule type="expression" dxfId="60" priority="49">
      <formula>BA6&lt;&gt;""</formula>
    </cfRule>
  </conditionalFormatting>
  <conditionalFormatting sqref="AA6:AB8 AA9:AA25 AB9:AB64 AA27:AA50 AA53:AA55 AA58:AA64 AA65:AB66">
    <cfRule type="expression" dxfId="59" priority="43">
      <formula>BB6=""</formula>
    </cfRule>
    <cfRule type="expression" dxfId="58" priority="44">
      <formula>BB6&lt;&gt;""</formula>
    </cfRule>
  </conditionalFormatting>
  <conditionalFormatting sqref="AC6:AC8">
    <cfRule type="expression" dxfId="57" priority="40">
      <formula>#REF!&gt;TODAY()</formula>
    </cfRule>
  </conditionalFormatting>
  <conditionalFormatting sqref="AC9:AC64">
    <cfRule type="expression" dxfId="56" priority="1">
      <formula>#REF!&gt;TODAY()</formula>
    </cfRule>
  </conditionalFormatting>
  <conditionalFormatting sqref="AC65:AD66">
    <cfRule type="expression" dxfId="55" priority="33">
      <formula>#REF!&gt;TODAY()</formula>
    </cfRule>
  </conditionalFormatting>
  <conditionalFormatting sqref="AD6:AD7 AC8:AD8 AD9:AD66">
    <cfRule type="expression" dxfId="54" priority="41">
      <formula>#REF!&gt;TODAY()</formula>
    </cfRule>
  </conditionalFormatting>
  <conditionalFormatting sqref="AE4:AE8 AE58:AE66">
    <cfRule type="containsBlanks" dxfId="53" priority="45">
      <formula>LEN(TRIM(AE4))=0</formula>
    </cfRule>
    <cfRule type="cellIs" dxfId="52" priority="46" operator="equal">
      <formula>"DISCHARGING"</formula>
    </cfRule>
    <cfRule type="cellIs" dxfId="51" priority="47" operator="equal">
      <formula>"DISCHARGED"</formula>
    </cfRule>
  </conditionalFormatting>
  <conditionalFormatting sqref="AE4:AE66">
    <cfRule type="cellIs" dxfId="50" priority="8" operator="equal">
      <formula>"EXPECTED"</formula>
    </cfRule>
    <cfRule type="cellIs" dxfId="49" priority="9" operator="equal">
      <formula>"ARRIVED"</formula>
    </cfRule>
  </conditionalFormatting>
  <conditionalFormatting sqref="AE8:AE12">
    <cfRule type="containsBlanks" dxfId="48" priority="37">
      <formula>LEN(TRIM(AE8))=0</formula>
    </cfRule>
    <cfRule type="cellIs" dxfId="47" priority="38" operator="equal">
      <formula>"DISCHARGING"</formula>
    </cfRule>
    <cfRule type="cellIs" dxfId="46" priority="39" operator="equal">
      <formula>"DISCHARGED"</formula>
    </cfRule>
  </conditionalFormatting>
  <conditionalFormatting sqref="AE12:AE35">
    <cfRule type="containsBlanks" dxfId="45" priority="25">
      <formula>LEN(TRIM(AE12))=0</formula>
    </cfRule>
    <cfRule type="cellIs" dxfId="44" priority="26" operator="equal">
      <formula>"DISCHARGING"</formula>
    </cfRule>
    <cfRule type="cellIs" dxfId="43" priority="27" operator="equal">
      <formula>"DISCHARGED"</formula>
    </cfRule>
  </conditionalFormatting>
  <conditionalFormatting sqref="AE31:AE36">
    <cfRule type="containsBlanks" dxfId="42" priority="28">
      <formula>LEN(TRIM(AE31))=0</formula>
    </cfRule>
    <cfRule type="cellIs" dxfId="41" priority="29" operator="equal">
      <formula>"DISCHARGING"</formula>
    </cfRule>
  </conditionalFormatting>
  <conditionalFormatting sqref="AE31:AE38">
    <cfRule type="cellIs" dxfId="40" priority="30" operator="equal">
      <formula>"DISCHARGED"</formula>
    </cfRule>
  </conditionalFormatting>
  <conditionalFormatting sqref="AE37">
    <cfRule type="cellIs" dxfId="39" priority="23" operator="equal">
      <formula>"DISCHARGING"</formula>
    </cfRule>
  </conditionalFormatting>
  <conditionalFormatting sqref="AE37:AE38">
    <cfRule type="containsBlanks" dxfId="38" priority="24">
      <formula>LEN(TRIM(AE37))=0</formula>
    </cfRule>
  </conditionalFormatting>
  <conditionalFormatting sqref="AE38">
    <cfRule type="cellIs" dxfId="37" priority="32" operator="equal">
      <formula>"DISCHARGING"</formula>
    </cfRule>
  </conditionalFormatting>
  <conditionalFormatting sqref="AE39">
    <cfRule type="containsBlanks" dxfId="36" priority="21">
      <formula>LEN(TRIM(AE39))=0</formula>
    </cfRule>
    <cfRule type="cellIs" dxfId="35" priority="22" operator="equal">
      <formula>"DISCHARGED"</formula>
    </cfRule>
  </conditionalFormatting>
  <conditionalFormatting sqref="AE39:AE45">
    <cfRule type="cellIs" dxfId="34" priority="14" operator="equal">
      <formula>"DISCHARGING"</formula>
    </cfRule>
  </conditionalFormatting>
  <conditionalFormatting sqref="AE40:AE45">
    <cfRule type="containsBlanks" dxfId="33" priority="13">
      <formula>LEN(TRIM(AE40))=0</formula>
    </cfRule>
    <cfRule type="cellIs" dxfId="32" priority="15" operator="equal">
      <formula>"DISCHARGED"</formula>
    </cfRule>
  </conditionalFormatting>
  <conditionalFormatting sqref="AE46:AE48">
    <cfRule type="cellIs" dxfId="31" priority="18" operator="equal">
      <formula>"DISCHARGING"</formula>
    </cfRule>
  </conditionalFormatting>
  <conditionalFormatting sqref="AE46:AE50">
    <cfRule type="containsBlanks" dxfId="30" priority="17">
      <formula>LEN(TRIM(AE46))=0</formula>
    </cfRule>
    <cfRule type="cellIs" dxfId="29" priority="19" operator="equal">
      <formula>"DISCHARGED"</formula>
    </cfRule>
  </conditionalFormatting>
  <conditionalFormatting sqref="AE49">
    <cfRule type="cellIs" dxfId="28" priority="16" operator="equal">
      <formula>"DISCHARGING"</formula>
    </cfRule>
  </conditionalFormatting>
  <conditionalFormatting sqref="AE50">
    <cfRule type="cellIs" dxfId="27" priority="20" operator="equal">
      <formula>"DISCHARGING"</formula>
    </cfRule>
  </conditionalFormatting>
  <conditionalFormatting sqref="AE51:AE57">
    <cfRule type="containsBlanks" dxfId="26" priority="7">
      <formula>LEN(TRIM(AE51))=0</formula>
    </cfRule>
    <cfRule type="cellIs" dxfId="25" priority="10" operator="equal">
      <formula>"DISCHARGING"</formula>
    </cfRule>
    <cfRule type="cellIs" dxfId="24" priority="11" operator="equal">
      <formula>"DISCHARGED"</formula>
    </cfRule>
  </conditionalFormatting>
  <conditionalFormatting sqref="AE66">
    <cfRule type="containsBlanks" dxfId="23" priority="34">
      <formula>LEN(TRIM(AE66))=0</formula>
    </cfRule>
    <cfRule type="cellIs" dxfId="22" priority="35" operator="equal">
      <formula>"DISCHARGING"</formula>
    </cfRule>
    <cfRule type="cellIs" dxfId="21" priority="36" operator="equal">
      <formula>"DISCHARGED"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D7960-7F34-4CFF-8DAB-DDF4A4E6D0FD}">
  <dimension ref="A2:AC26"/>
  <sheetViews>
    <sheetView topLeftCell="I1" zoomScale="50" zoomScaleNormal="50" workbookViewId="0">
      <selection activeCell="B20" sqref="B20"/>
    </sheetView>
  </sheetViews>
  <sheetFormatPr defaultRowHeight="14" x14ac:dyDescent="0.3"/>
  <cols>
    <col min="1" max="1" width="8.7265625" style="64"/>
    <col min="2" max="2" width="39" style="70" bestFit="1" customWidth="1"/>
    <col min="3" max="3" width="18.453125" style="64" bestFit="1" customWidth="1"/>
    <col min="4" max="5" width="11.7265625" style="64" bestFit="1" customWidth="1"/>
    <col min="6" max="6" width="11.81640625" style="156" bestFit="1" customWidth="1"/>
    <col min="7" max="7" width="11" style="64" bestFit="1" customWidth="1"/>
    <col min="8" max="8" width="13.7265625" style="64" bestFit="1" customWidth="1"/>
    <col min="9" max="9" width="16.08984375" style="64" bestFit="1" customWidth="1"/>
    <col min="10" max="10" width="21.7265625" style="64" bestFit="1" customWidth="1"/>
    <col min="11" max="11" width="22.26953125" style="64" bestFit="1" customWidth="1"/>
    <col min="12" max="12" width="27.54296875" style="64" bestFit="1" customWidth="1"/>
    <col min="13" max="13" width="9.90625" style="64" bestFit="1" customWidth="1"/>
    <col min="14" max="14" width="17.36328125" style="64" bestFit="1" customWidth="1"/>
    <col min="15" max="15" width="13" style="64" bestFit="1" customWidth="1"/>
    <col min="16" max="16" width="12.81640625" style="64" bestFit="1" customWidth="1"/>
    <col min="17" max="17" width="13.36328125" style="64" bestFit="1" customWidth="1"/>
    <col min="18" max="18" width="20.81640625" style="64" bestFit="1" customWidth="1"/>
    <col min="19" max="19" width="25.54296875" style="64" bestFit="1" customWidth="1"/>
    <col min="20" max="20" width="21" style="64" customWidth="1"/>
    <col min="21" max="21" width="25.54296875" style="64" bestFit="1" customWidth="1"/>
    <col min="22" max="27" width="6.453125" style="64" bestFit="1" customWidth="1"/>
    <col min="28" max="28" width="23.7265625" style="132" bestFit="1" customWidth="1"/>
    <col min="29" max="29" width="10.08984375" style="64" bestFit="1" customWidth="1"/>
    <col min="30" max="16384" width="8.7265625" style="64"/>
  </cols>
  <sheetData>
    <row r="2" spans="1:29" x14ac:dyDescent="0.3">
      <c r="B2" s="70" t="s">
        <v>940</v>
      </c>
    </row>
    <row r="5" spans="1:29" ht="46.5" x14ac:dyDescent="0.3">
      <c r="B5" s="170" t="s">
        <v>794</v>
      </c>
      <c r="C5" s="171" t="s">
        <v>796</v>
      </c>
      <c r="D5" s="172" t="s">
        <v>798</v>
      </c>
      <c r="E5" s="173" t="s">
        <v>799</v>
      </c>
      <c r="F5" s="174" t="s">
        <v>800</v>
      </c>
      <c r="G5" s="172" t="s">
        <v>801</v>
      </c>
      <c r="H5" s="174" t="s">
        <v>802</v>
      </c>
      <c r="I5" s="175" t="s">
        <v>803</v>
      </c>
      <c r="J5" s="175" t="s">
        <v>804</v>
      </c>
      <c r="K5" s="176" t="s">
        <v>805</v>
      </c>
      <c r="L5" s="176" t="s">
        <v>804</v>
      </c>
      <c r="M5" s="175" t="s">
        <v>8</v>
      </c>
      <c r="N5" s="172" t="s">
        <v>806</v>
      </c>
      <c r="O5" s="175" t="s">
        <v>807</v>
      </c>
      <c r="P5" s="174" t="s">
        <v>808</v>
      </c>
      <c r="Q5" s="174" t="s">
        <v>809</v>
      </c>
      <c r="R5" s="177" t="s">
        <v>941</v>
      </c>
      <c r="S5" s="177"/>
      <c r="T5" s="174" t="s">
        <v>811</v>
      </c>
      <c r="U5" s="174" t="s">
        <v>21</v>
      </c>
      <c r="V5" s="177" t="s">
        <v>812</v>
      </c>
      <c r="W5" s="177"/>
      <c r="X5" s="177" t="s">
        <v>942</v>
      </c>
      <c r="Y5" s="177"/>
      <c r="Z5" s="178" t="s">
        <v>943</v>
      </c>
      <c r="AA5" s="178"/>
      <c r="AB5" s="179" t="s">
        <v>815</v>
      </c>
    </row>
    <row r="6" spans="1:29" ht="15.5" x14ac:dyDescent="0.3">
      <c r="B6" s="170"/>
      <c r="C6" s="171"/>
      <c r="D6" s="172"/>
      <c r="E6" s="173"/>
      <c r="F6" s="174"/>
      <c r="G6" s="172"/>
      <c r="H6" s="174"/>
      <c r="I6" s="175"/>
      <c r="J6" s="175"/>
      <c r="K6" s="175"/>
      <c r="L6" s="175"/>
      <c r="M6" s="175"/>
      <c r="N6" s="172"/>
      <c r="O6" s="175"/>
      <c r="P6" s="174"/>
      <c r="Q6" s="174"/>
      <c r="R6" s="175" t="s">
        <v>817</v>
      </c>
      <c r="S6" s="175" t="s">
        <v>818</v>
      </c>
      <c r="T6" s="175"/>
      <c r="U6" s="175"/>
      <c r="V6" s="175" t="s">
        <v>817</v>
      </c>
      <c r="W6" s="175" t="s">
        <v>818</v>
      </c>
      <c r="X6" s="175" t="s">
        <v>817</v>
      </c>
      <c r="Y6" s="175" t="s">
        <v>818</v>
      </c>
      <c r="Z6" s="175" t="s">
        <v>817</v>
      </c>
      <c r="AA6" s="175" t="s">
        <v>818</v>
      </c>
      <c r="AB6" s="179"/>
    </row>
    <row r="7" spans="1:29" ht="15.5" x14ac:dyDescent="0.3">
      <c r="B7" s="170" t="s">
        <v>944</v>
      </c>
      <c r="C7" s="171"/>
      <c r="D7" s="172"/>
      <c r="E7" s="173"/>
      <c r="F7" s="174"/>
      <c r="G7" s="172"/>
      <c r="H7" s="174"/>
      <c r="I7" s="175"/>
      <c r="J7" s="175"/>
      <c r="K7" s="175"/>
      <c r="L7" s="175"/>
      <c r="M7" s="175"/>
      <c r="N7" s="172"/>
      <c r="O7" s="175"/>
      <c r="P7" s="174"/>
      <c r="Q7" s="174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9"/>
    </row>
    <row r="8" spans="1:29" ht="15.5" x14ac:dyDescent="0.35">
      <c r="A8" s="83"/>
      <c r="B8" s="151" t="s">
        <v>522</v>
      </c>
      <c r="C8" s="157" t="s">
        <v>396</v>
      </c>
      <c r="D8" s="158" t="s">
        <v>820</v>
      </c>
      <c r="E8" s="159" t="s">
        <v>914</v>
      </c>
      <c r="F8" s="160">
        <v>45173.600694444445</v>
      </c>
      <c r="G8" s="159">
        <v>45158</v>
      </c>
      <c r="H8" s="161" t="s">
        <v>27</v>
      </c>
      <c r="I8" s="152">
        <v>56223.512999999999</v>
      </c>
      <c r="J8" s="152">
        <v>56252.979000000007</v>
      </c>
      <c r="K8" s="153">
        <f>J8*1341</f>
        <v>75435244.839000002</v>
      </c>
      <c r="L8" s="147">
        <f>K8*1341</f>
        <v>101158663329.099</v>
      </c>
      <c r="M8" s="154">
        <v>985.5</v>
      </c>
      <c r="N8" s="154" t="s">
        <v>27</v>
      </c>
      <c r="O8" s="155">
        <v>-21.5</v>
      </c>
      <c r="P8" s="155">
        <f>MIN(M8,N8)+O8</f>
        <v>964</v>
      </c>
      <c r="Q8" s="155">
        <v>768.26</v>
      </c>
      <c r="R8" s="162">
        <f>MIN(I8,J8)*P8</f>
        <v>54199466.531999998</v>
      </c>
      <c r="S8" s="162">
        <f>Q8*R8</f>
        <v>41639282157.874321</v>
      </c>
      <c r="T8" s="162">
        <f>ROUND((M8+O8)*Q8/1341,3)</f>
        <v>552.27599999999995</v>
      </c>
      <c r="U8" s="162">
        <f>K8*T8</f>
        <v>41661075278.70356</v>
      </c>
      <c r="V8" s="153"/>
      <c r="W8" s="153">
        <f>Q8*V8</f>
        <v>0</v>
      </c>
      <c r="X8" s="153"/>
      <c r="Y8" s="153">
        <f>X8*Q8</f>
        <v>0</v>
      </c>
      <c r="Z8" s="153">
        <v>0</v>
      </c>
      <c r="AA8" s="153">
        <f>Z8*Q8</f>
        <v>0</v>
      </c>
      <c r="AB8" s="163" t="s">
        <v>835</v>
      </c>
    </row>
    <row r="9" spans="1:29" ht="15.5" x14ac:dyDescent="0.35">
      <c r="A9" s="83"/>
      <c r="B9" s="151" t="s">
        <v>522</v>
      </c>
      <c r="C9" s="157" t="s">
        <v>916</v>
      </c>
      <c r="D9" s="158" t="s">
        <v>820</v>
      </c>
      <c r="E9" s="159" t="s">
        <v>917</v>
      </c>
      <c r="F9" s="160">
        <v>45184.395833333336</v>
      </c>
      <c r="G9" s="159">
        <v>45168</v>
      </c>
      <c r="H9" s="161" t="s">
        <v>27</v>
      </c>
      <c r="I9" s="152">
        <v>37946.656000000003</v>
      </c>
      <c r="J9" s="152">
        <v>37939.402000000002</v>
      </c>
      <c r="K9" s="153">
        <f>J9*1341</f>
        <v>50876738.082000002</v>
      </c>
      <c r="L9" s="147">
        <f t="shared" ref="L9:L10" si="0">K9*1341</f>
        <v>68225705767.962006</v>
      </c>
      <c r="M9" s="154">
        <v>985.2</v>
      </c>
      <c r="N9" s="154" t="s">
        <v>27</v>
      </c>
      <c r="O9" s="155">
        <v>-21.5</v>
      </c>
      <c r="P9" s="155">
        <f>MIN(M9,N9)+O9</f>
        <v>963.7</v>
      </c>
      <c r="Q9" s="155">
        <v>768.26</v>
      </c>
      <c r="R9" s="162">
        <f>MIN(I9,J9)*P9</f>
        <v>36562201.707400002</v>
      </c>
      <c r="S9" s="162">
        <f>Q9*R9</f>
        <v>28089277083.727123</v>
      </c>
      <c r="T9" s="162">
        <f>ROUND((M9+O9)*Q9/1341,3)</f>
        <v>552.10500000000002</v>
      </c>
      <c r="U9" s="162">
        <f>K9*T9</f>
        <v>28089301478.762611</v>
      </c>
      <c r="V9" s="153"/>
      <c r="W9" s="153"/>
      <c r="X9" s="153"/>
      <c r="Y9" s="153"/>
      <c r="Z9" s="153">
        <v>0</v>
      </c>
      <c r="AA9" s="153">
        <f>Z9*Q9</f>
        <v>0</v>
      </c>
      <c r="AB9" s="163" t="s">
        <v>838</v>
      </c>
    </row>
    <row r="10" spans="1:29" ht="15.5" x14ac:dyDescent="0.35">
      <c r="A10" s="83"/>
      <c r="B10" s="151" t="s">
        <v>522</v>
      </c>
      <c r="C10" s="157" t="s">
        <v>918</v>
      </c>
      <c r="D10" s="158" t="s">
        <v>820</v>
      </c>
      <c r="E10" s="159" t="s">
        <v>919</v>
      </c>
      <c r="F10" s="160">
        <v>45198.489583333336</v>
      </c>
      <c r="G10" s="159">
        <v>45170</v>
      </c>
      <c r="H10" s="161" t="s">
        <v>27</v>
      </c>
      <c r="I10" s="152">
        <v>89990.597999999998</v>
      </c>
      <c r="J10" s="152">
        <v>89649.032999999996</v>
      </c>
      <c r="K10" s="153">
        <f>J10*1341</f>
        <v>120219353.25299999</v>
      </c>
      <c r="L10" s="147">
        <f t="shared" si="0"/>
        <v>161214152712.27298</v>
      </c>
      <c r="M10" s="154">
        <v>966.7</v>
      </c>
      <c r="N10" s="154" t="s">
        <v>27</v>
      </c>
      <c r="O10" s="155">
        <v>-29.5</v>
      </c>
      <c r="P10" s="155">
        <f>MIN(M10,N10)+O10</f>
        <v>937.2</v>
      </c>
      <c r="Q10" s="155">
        <v>768.26</v>
      </c>
      <c r="R10" s="162">
        <f>MIN(I10,J10)*P10</f>
        <v>84019073.727599993</v>
      </c>
      <c r="S10" s="162">
        <f>Q10*R10</f>
        <v>64548493581.965973</v>
      </c>
      <c r="T10" s="162">
        <f>ROUND((M10+O10)*Q10/1341,3)</f>
        <v>536.923</v>
      </c>
      <c r="U10" s="162">
        <f>K10*T10</f>
        <v>64548535806.660515</v>
      </c>
      <c r="V10" s="153"/>
      <c r="W10" s="153"/>
      <c r="X10" s="153"/>
      <c r="Y10" s="153"/>
      <c r="Z10" s="153">
        <v>0</v>
      </c>
      <c r="AA10" s="153">
        <f>Z10*Q10</f>
        <v>0</v>
      </c>
      <c r="AB10" s="163" t="s">
        <v>920</v>
      </c>
      <c r="AC10" s="64" t="s">
        <v>781</v>
      </c>
    </row>
    <row r="11" spans="1:29" ht="15.5" x14ac:dyDescent="0.35">
      <c r="B11" s="151"/>
      <c r="C11" s="157"/>
      <c r="D11" s="158"/>
      <c r="E11" s="159"/>
      <c r="F11" s="160"/>
      <c r="G11" s="159"/>
      <c r="H11" s="161"/>
      <c r="I11" s="152"/>
      <c r="J11" s="152"/>
      <c r="K11" s="153"/>
      <c r="L11" s="153"/>
      <c r="M11" s="154"/>
      <c r="N11" s="154"/>
      <c r="O11" s="155"/>
      <c r="P11" s="155"/>
      <c r="Q11" s="155"/>
      <c r="R11" s="162"/>
      <c r="S11" s="162"/>
      <c r="T11" s="162"/>
      <c r="U11" s="162"/>
      <c r="V11" s="153"/>
      <c r="W11" s="153"/>
      <c r="X11" s="153"/>
      <c r="Y11" s="153"/>
      <c r="Z11" s="153"/>
      <c r="AA11" s="153"/>
      <c r="AB11" s="163"/>
    </row>
    <row r="12" spans="1:29" ht="15.5" x14ac:dyDescent="0.35">
      <c r="B12" s="151"/>
      <c r="C12" s="157"/>
      <c r="D12" s="158"/>
      <c r="E12" s="159"/>
      <c r="F12" s="160"/>
      <c r="G12" s="159"/>
      <c r="H12" s="161"/>
      <c r="I12" s="152"/>
      <c r="J12" s="152"/>
      <c r="K12" s="153"/>
      <c r="L12" s="153"/>
      <c r="M12" s="154"/>
      <c r="N12" s="154"/>
      <c r="O12" s="155"/>
      <c r="P12" s="155"/>
      <c r="Q12" s="155"/>
      <c r="R12" s="162"/>
      <c r="S12" s="162"/>
      <c r="T12" s="162"/>
      <c r="U12" s="162"/>
      <c r="V12" s="153"/>
      <c r="W12" s="153"/>
      <c r="X12" s="153"/>
      <c r="Y12" s="153"/>
      <c r="Z12" s="153"/>
      <c r="AA12" s="153"/>
      <c r="AB12" s="163"/>
    </row>
    <row r="13" spans="1:29" ht="15.5" x14ac:dyDescent="0.35">
      <c r="B13" s="151" t="s">
        <v>945</v>
      </c>
      <c r="C13" s="157"/>
      <c r="D13" s="158"/>
      <c r="E13" s="159"/>
      <c r="F13" s="160"/>
      <c r="G13" s="159"/>
      <c r="H13" s="161"/>
      <c r="I13" s="152"/>
      <c r="J13" s="152"/>
      <c r="K13" s="153"/>
      <c r="L13" s="153"/>
      <c r="M13" s="154"/>
      <c r="N13" s="154"/>
      <c r="O13" s="155"/>
      <c r="P13" s="155"/>
      <c r="Q13" s="155"/>
      <c r="R13" s="162"/>
      <c r="S13" s="162"/>
      <c r="T13" s="162"/>
      <c r="U13" s="162"/>
      <c r="V13" s="153"/>
      <c r="W13" s="153"/>
      <c r="X13" s="153"/>
      <c r="Y13" s="153"/>
      <c r="Z13" s="153"/>
      <c r="AA13" s="153"/>
      <c r="AB13" s="163"/>
    </row>
    <row r="14" spans="1:29" ht="15.5" x14ac:dyDescent="0.35">
      <c r="B14" s="151"/>
      <c r="C14" s="157"/>
      <c r="D14" s="158"/>
      <c r="E14" s="159"/>
      <c r="F14" s="160"/>
      <c r="G14" s="159"/>
      <c r="H14" s="161"/>
      <c r="I14" s="152"/>
      <c r="J14" s="152"/>
      <c r="K14" s="153"/>
      <c r="L14" s="153"/>
      <c r="M14" s="154"/>
      <c r="N14" s="154"/>
      <c r="O14" s="155"/>
      <c r="P14" s="155"/>
      <c r="Q14" s="155"/>
      <c r="R14" s="162"/>
      <c r="S14" s="162"/>
      <c r="T14" s="162"/>
      <c r="U14" s="162"/>
      <c r="V14" s="153"/>
      <c r="W14" s="153"/>
      <c r="X14" s="153"/>
      <c r="Y14" s="153"/>
      <c r="Z14" s="153"/>
      <c r="AA14" s="153"/>
      <c r="AB14" s="163"/>
    </row>
    <row r="15" spans="1:29" ht="31" x14ac:dyDescent="0.35">
      <c r="A15" s="83"/>
      <c r="B15" s="145" t="s">
        <v>662</v>
      </c>
      <c r="C15" s="157" t="s">
        <v>946</v>
      </c>
      <c r="D15" s="158" t="s">
        <v>820</v>
      </c>
      <c r="E15" s="159" t="s">
        <v>947</v>
      </c>
      <c r="F15" s="160">
        <v>45206.354166666664</v>
      </c>
      <c r="G15" s="159">
        <v>45189</v>
      </c>
      <c r="H15" s="161" t="s">
        <v>27</v>
      </c>
      <c r="I15" s="146">
        <v>86912.616999999998</v>
      </c>
      <c r="J15" s="146">
        <v>86529.316999999995</v>
      </c>
      <c r="K15" s="153">
        <f t="shared" ref="K15:L21" si="1">J15*1341</f>
        <v>116035814.09699999</v>
      </c>
      <c r="L15" s="147">
        <f>K15*1341</f>
        <v>155604026704.077</v>
      </c>
      <c r="M15" s="148">
        <v>977.2</v>
      </c>
      <c r="N15" s="148" t="s">
        <v>27</v>
      </c>
      <c r="O15" s="144">
        <v>-13</v>
      </c>
      <c r="P15" s="149">
        <f t="shared" ref="P15:P21" si="2">MIN(M15,N15)+O15</f>
        <v>964.2</v>
      </c>
      <c r="Q15" s="149">
        <v>824.49</v>
      </c>
      <c r="R15" s="162">
        <f t="shared" ref="R15:R21" si="3">MIN(I15,J15)*P15</f>
        <v>83431567.451399997</v>
      </c>
      <c r="S15" s="162">
        <f t="shared" ref="S15:S21" si="4">Q15*R15</f>
        <v>68788493048.004791</v>
      </c>
      <c r="T15" s="162">
        <f t="shared" ref="T15:T21" si="5">ROUND((M15+O15)*Q15/1341,3)</f>
        <v>592.82100000000003</v>
      </c>
      <c r="U15" s="162">
        <f t="shared" ref="U15:U21" si="6">K15*T15</f>
        <v>68788467348.797638</v>
      </c>
      <c r="V15" s="147"/>
      <c r="W15" s="147"/>
      <c r="X15" s="147"/>
      <c r="Y15" s="147"/>
      <c r="Z15" s="147"/>
      <c r="AA15" s="153">
        <f t="shared" ref="AA15:AA21" si="7">Z15*Q15</f>
        <v>0</v>
      </c>
      <c r="AB15" s="163" t="s">
        <v>838</v>
      </c>
      <c r="AC15" s="64" t="s">
        <v>781</v>
      </c>
    </row>
    <row r="16" spans="1:29" ht="31" x14ac:dyDescent="0.35">
      <c r="A16" s="83"/>
      <c r="B16" s="145" t="s">
        <v>662</v>
      </c>
      <c r="C16" s="157" t="s">
        <v>948</v>
      </c>
      <c r="D16" s="158" t="s">
        <v>820</v>
      </c>
      <c r="E16" s="159" t="s">
        <v>949</v>
      </c>
      <c r="F16" s="160">
        <v>45208.333333333336</v>
      </c>
      <c r="G16" s="159">
        <v>45191</v>
      </c>
      <c r="H16" s="161">
        <v>45210</v>
      </c>
      <c r="I16" s="146">
        <v>84982.577000000005</v>
      </c>
      <c r="J16" s="146">
        <v>84872.865000000005</v>
      </c>
      <c r="K16" s="153">
        <f t="shared" si="1"/>
        <v>113814511.965</v>
      </c>
      <c r="L16" s="147">
        <f>K16*1341</f>
        <v>152625260545.065</v>
      </c>
      <c r="M16" s="148">
        <v>949.65</v>
      </c>
      <c r="N16" s="148"/>
      <c r="O16" s="144">
        <v>-13</v>
      </c>
      <c r="P16" s="149">
        <f t="shared" si="2"/>
        <v>936.65</v>
      </c>
      <c r="Q16" s="149">
        <v>824.49</v>
      </c>
      <c r="R16" s="162">
        <f t="shared" si="3"/>
        <v>79496169.002250001</v>
      </c>
      <c r="S16" s="162">
        <f t="shared" si="4"/>
        <v>65543796380.6651</v>
      </c>
      <c r="T16" s="162">
        <f t="shared" si="5"/>
        <v>575.88300000000004</v>
      </c>
      <c r="U16" s="162">
        <f t="shared" si="6"/>
        <v>65543842593.940102</v>
      </c>
      <c r="V16" s="147"/>
      <c r="W16" s="147"/>
      <c r="X16" s="147"/>
      <c r="Y16" s="147"/>
      <c r="Z16" s="147"/>
      <c r="AA16" s="153">
        <f t="shared" si="7"/>
        <v>0</v>
      </c>
      <c r="AB16" s="163" t="s">
        <v>835</v>
      </c>
      <c r="AC16" s="64" t="s">
        <v>781</v>
      </c>
    </row>
    <row r="17" spans="1:28" ht="15.5" x14ac:dyDescent="0.35">
      <c r="A17" s="83"/>
      <c r="B17" s="145" t="s">
        <v>522</v>
      </c>
      <c r="C17" s="157" t="s">
        <v>950</v>
      </c>
      <c r="D17" s="158" t="s">
        <v>820</v>
      </c>
      <c r="E17" s="159" t="s">
        <v>951</v>
      </c>
      <c r="F17" s="160">
        <v>45236.71875</v>
      </c>
      <c r="G17" s="159">
        <v>45216</v>
      </c>
      <c r="H17" s="161" t="s">
        <v>27</v>
      </c>
      <c r="I17" s="146">
        <v>36632.089999999997</v>
      </c>
      <c r="J17" s="146">
        <v>36632.089999999997</v>
      </c>
      <c r="K17" s="153">
        <f t="shared" si="1"/>
        <v>49123632.689999998</v>
      </c>
      <c r="L17" s="147">
        <f t="shared" si="1"/>
        <v>65874791437.289993</v>
      </c>
      <c r="M17" s="148">
        <v>831.8</v>
      </c>
      <c r="N17" s="148" t="s">
        <v>27</v>
      </c>
      <c r="O17" s="144">
        <v>41</v>
      </c>
      <c r="P17" s="149">
        <f t="shared" si="2"/>
        <v>872.8</v>
      </c>
      <c r="Q17" s="149">
        <v>941.62</v>
      </c>
      <c r="R17" s="162">
        <f t="shared" si="3"/>
        <v>31972488.151999995</v>
      </c>
      <c r="S17" s="162">
        <f t="shared" si="4"/>
        <v>30105934293.686237</v>
      </c>
      <c r="T17" s="162">
        <f t="shared" si="5"/>
        <v>612.86099999999999</v>
      </c>
      <c r="U17" s="162">
        <f t="shared" si="6"/>
        <v>30105958654.026089</v>
      </c>
      <c r="V17" s="147"/>
      <c r="W17" s="147"/>
      <c r="X17" s="147"/>
      <c r="Y17" s="147"/>
      <c r="Z17" s="147"/>
      <c r="AA17" s="153">
        <f t="shared" si="7"/>
        <v>0</v>
      </c>
      <c r="AB17" s="163" t="s">
        <v>867</v>
      </c>
    </row>
    <row r="18" spans="1:28" ht="15.5" x14ac:dyDescent="0.35">
      <c r="A18" s="83"/>
      <c r="B18" s="145" t="s">
        <v>522</v>
      </c>
      <c r="C18" s="157" t="s">
        <v>952</v>
      </c>
      <c r="D18" s="158" t="s">
        <v>820</v>
      </c>
      <c r="E18" s="159" t="s">
        <v>953</v>
      </c>
      <c r="F18" s="160">
        <v>45246.375</v>
      </c>
      <c r="G18" s="159">
        <v>45227</v>
      </c>
      <c r="H18" s="161">
        <v>45229</v>
      </c>
      <c r="I18" s="146">
        <v>57597.932000000001</v>
      </c>
      <c r="J18" s="146">
        <v>57597.932000000001</v>
      </c>
      <c r="K18" s="153">
        <f t="shared" si="1"/>
        <v>77238826.812000006</v>
      </c>
      <c r="L18" s="147">
        <f t="shared" si="1"/>
        <v>103577266754.89201</v>
      </c>
      <c r="M18" s="148">
        <v>878.2</v>
      </c>
      <c r="N18" s="148">
        <v>878.2</v>
      </c>
      <c r="O18" s="144">
        <v>41</v>
      </c>
      <c r="P18" s="149">
        <f t="shared" si="2"/>
        <v>919.2</v>
      </c>
      <c r="Q18" s="149">
        <v>941.62</v>
      </c>
      <c r="R18" s="162">
        <f t="shared" si="3"/>
        <v>52944019.094400004</v>
      </c>
      <c r="S18" s="162">
        <f t="shared" si="4"/>
        <v>49853147259.66893</v>
      </c>
      <c r="T18" s="162">
        <f t="shared" si="5"/>
        <v>645.44200000000001</v>
      </c>
      <c r="U18" s="162">
        <f t="shared" si="6"/>
        <v>49853182855.19091</v>
      </c>
      <c r="V18" s="147"/>
      <c r="W18" s="147"/>
      <c r="X18" s="147"/>
      <c r="Y18" s="147"/>
      <c r="Z18" s="147"/>
      <c r="AA18" s="153">
        <f t="shared" si="7"/>
        <v>0</v>
      </c>
      <c r="AB18" s="163" t="s">
        <v>835</v>
      </c>
    </row>
    <row r="19" spans="1:28" ht="15.5" x14ac:dyDescent="0.35">
      <c r="A19" s="83"/>
      <c r="B19" s="145" t="s">
        <v>522</v>
      </c>
      <c r="C19" s="157" t="s">
        <v>954</v>
      </c>
      <c r="D19" s="158" t="s">
        <v>820</v>
      </c>
      <c r="E19" s="159" t="s">
        <v>955</v>
      </c>
      <c r="F19" s="160">
        <v>45244.427083333336</v>
      </c>
      <c r="G19" s="159">
        <v>45227</v>
      </c>
      <c r="H19" s="161" t="s">
        <v>27</v>
      </c>
      <c r="I19" s="146">
        <v>89999.001999999993</v>
      </c>
      <c r="J19" s="146">
        <v>89999.001999999993</v>
      </c>
      <c r="K19" s="153">
        <f t="shared" si="1"/>
        <v>120688661.682</v>
      </c>
      <c r="L19" s="147">
        <f t="shared" si="1"/>
        <v>161843495315.56198</v>
      </c>
      <c r="M19" s="148">
        <v>878.2</v>
      </c>
      <c r="N19" s="148" t="s">
        <v>27</v>
      </c>
      <c r="O19" s="144">
        <v>41</v>
      </c>
      <c r="P19" s="149">
        <f t="shared" si="2"/>
        <v>919.2</v>
      </c>
      <c r="Q19" s="149">
        <v>941.62</v>
      </c>
      <c r="R19" s="162">
        <f t="shared" si="3"/>
        <v>82727082.638400003</v>
      </c>
      <c r="S19" s="162">
        <f t="shared" si="4"/>
        <v>77897475553.970215</v>
      </c>
      <c r="T19" s="162">
        <f t="shared" si="5"/>
        <v>645.44200000000001</v>
      </c>
      <c r="U19" s="162">
        <f t="shared" si="6"/>
        <v>77897531173.353439</v>
      </c>
      <c r="V19" s="147"/>
      <c r="W19" s="147"/>
      <c r="X19" s="147"/>
      <c r="Y19" s="147"/>
      <c r="Z19" s="147"/>
      <c r="AA19" s="153">
        <f t="shared" si="7"/>
        <v>0</v>
      </c>
      <c r="AB19" s="163" t="s">
        <v>838</v>
      </c>
    </row>
    <row r="20" spans="1:28" ht="15.5" x14ac:dyDescent="0.35">
      <c r="A20" s="83"/>
      <c r="B20" s="145" t="s">
        <v>522</v>
      </c>
      <c r="C20" s="157" t="s">
        <v>956</v>
      </c>
      <c r="D20" s="158" t="s">
        <v>820</v>
      </c>
      <c r="E20" s="159" t="s">
        <v>957</v>
      </c>
      <c r="F20" s="160">
        <v>45262.385416666664</v>
      </c>
      <c r="G20" s="159">
        <v>45245</v>
      </c>
      <c r="H20" s="161" t="s">
        <v>27</v>
      </c>
      <c r="I20" s="146">
        <v>89916.175000000003</v>
      </c>
      <c r="J20" s="146">
        <v>89916.175000000003</v>
      </c>
      <c r="K20" s="153">
        <f t="shared" si="1"/>
        <v>120577590.675</v>
      </c>
      <c r="L20" s="147">
        <f t="shared" si="1"/>
        <v>161694549095.17499</v>
      </c>
      <c r="M20" s="148">
        <v>803.65</v>
      </c>
      <c r="N20" s="148" t="s">
        <v>27</v>
      </c>
      <c r="O20" s="144">
        <v>33</v>
      </c>
      <c r="P20" s="149">
        <f t="shared" si="2"/>
        <v>836.65</v>
      </c>
      <c r="Q20" s="149">
        <v>898.89</v>
      </c>
      <c r="R20" s="162">
        <f t="shared" si="3"/>
        <v>75228367.813749999</v>
      </c>
      <c r="S20" s="162">
        <f t="shared" si="4"/>
        <v>67622027544.101738</v>
      </c>
      <c r="T20" s="162">
        <f t="shared" si="5"/>
        <v>560.81799999999998</v>
      </c>
      <c r="U20" s="162">
        <f t="shared" si="6"/>
        <v>67622083247.17215</v>
      </c>
      <c r="V20" s="147"/>
      <c r="W20" s="147"/>
      <c r="X20" s="147"/>
      <c r="Y20" s="147"/>
      <c r="Z20" s="147">
        <v>0</v>
      </c>
      <c r="AA20" s="153">
        <f t="shared" si="7"/>
        <v>0</v>
      </c>
      <c r="AB20" s="163" t="s">
        <v>838</v>
      </c>
    </row>
    <row r="21" spans="1:28" ht="15.5" x14ac:dyDescent="0.35">
      <c r="A21" s="83"/>
      <c r="B21" s="145" t="s">
        <v>522</v>
      </c>
      <c r="C21" s="157" t="s">
        <v>958</v>
      </c>
      <c r="D21" s="158" t="s">
        <v>820</v>
      </c>
      <c r="E21" s="159" t="s">
        <v>959</v>
      </c>
      <c r="F21" s="160">
        <v>45273</v>
      </c>
      <c r="G21" s="159">
        <v>45263</v>
      </c>
      <c r="H21" s="161" t="s">
        <v>27</v>
      </c>
      <c r="I21" s="146">
        <v>93938.099000000002</v>
      </c>
      <c r="J21" s="146">
        <v>93938.099000000002</v>
      </c>
      <c r="K21" s="153">
        <f t="shared" si="1"/>
        <v>125970990.759</v>
      </c>
      <c r="L21" s="147">
        <f t="shared" si="1"/>
        <v>168927098607.819</v>
      </c>
      <c r="M21" s="148">
        <v>777.1</v>
      </c>
      <c r="N21" s="148" t="s">
        <v>27</v>
      </c>
      <c r="O21" s="144">
        <v>33</v>
      </c>
      <c r="P21" s="149">
        <f t="shared" si="2"/>
        <v>810.1</v>
      </c>
      <c r="Q21" s="149">
        <v>898.89</v>
      </c>
      <c r="R21" s="162">
        <f t="shared" si="3"/>
        <v>76099253.999899998</v>
      </c>
      <c r="S21" s="162">
        <f t="shared" si="4"/>
        <v>68404858427.970108</v>
      </c>
      <c r="T21" s="162">
        <f t="shared" si="5"/>
        <v>543.02099999999996</v>
      </c>
      <c r="U21" s="162">
        <f t="shared" si="6"/>
        <v>68404893372.942932</v>
      </c>
      <c r="V21" s="147"/>
      <c r="W21" s="147"/>
      <c r="X21" s="147"/>
      <c r="Y21" s="147"/>
      <c r="Z21" s="147">
        <v>0</v>
      </c>
      <c r="AA21" s="153">
        <f t="shared" si="7"/>
        <v>0</v>
      </c>
      <c r="AB21" s="163" t="s">
        <v>835</v>
      </c>
    </row>
    <row r="22" spans="1:28" s="164" customFormat="1" ht="17.5" x14ac:dyDescent="0.35">
      <c r="B22" s="165"/>
      <c r="C22" s="166"/>
      <c r="D22" s="166"/>
      <c r="E22" s="166"/>
      <c r="F22" s="167"/>
      <c r="G22" s="166"/>
      <c r="H22" s="166"/>
      <c r="I22" s="168">
        <f>SUM(I8:I21)</f>
        <v>724139.25900000008</v>
      </c>
      <c r="J22" s="168">
        <f>SUM(J8:J21)</f>
        <v>723326.89400000009</v>
      </c>
      <c r="K22" s="168">
        <f>SUM(K8:K21)</f>
        <v>969981364.85399985</v>
      </c>
      <c r="L22" s="168">
        <f>SUM(L8:L21)</f>
        <v>1300745010269.2141</v>
      </c>
      <c r="M22" s="166"/>
      <c r="N22" s="166"/>
      <c r="O22" s="166"/>
      <c r="P22" s="166"/>
      <c r="Q22" s="166"/>
      <c r="R22" s="168">
        <f>SUM(R8:R21)</f>
        <v>656679690.11909997</v>
      </c>
      <c r="S22" s="168">
        <f>SUM(S8:S21)</f>
        <v>562492785331.63452</v>
      </c>
      <c r="T22" s="168"/>
      <c r="U22" s="168">
        <f t="shared" ref="U22:AA22" si="8">SUM(U8:U21)</f>
        <v>562514871809.55005</v>
      </c>
      <c r="V22" s="168">
        <f t="shared" si="8"/>
        <v>0</v>
      </c>
      <c r="W22" s="168">
        <f t="shared" si="8"/>
        <v>0</v>
      </c>
      <c r="X22" s="168">
        <f>SUM(X8:X21)</f>
        <v>0</v>
      </c>
      <c r="Y22" s="168">
        <f t="shared" si="8"/>
        <v>0</v>
      </c>
      <c r="Z22" s="168">
        <f t="shared" si="8"/>
        <v>0</v>
      </c>
      <c r="AA22" s="168">
        <f t="shared" si="8"/>
        <v>0</v>
      </c>
      <c r="AB22" s="169"/>
    </row>
    <row r="26" spans="1:28" x14ac:dyDescent="0.3">
      <c r="R26" s="63">
        <f>R22+'[5]JAN_MAY DSDP SUBSIDY REGIME'!AE149</f>
        <v>1293331445.0306001</v>
      </c>
    </row>
  </sheetData>
  <mergeCells count="4">
    <mergeCell ref="R5:S5"/>
    <mergeCell ref="V5:W5"/>
    <mergeCell ref="X5:Y5"/>
    <mergeCell ref="Z5:AA5"/>
  </mergeCells>
  <conditionalFormatting sqref="F8:F21">
    <cfRule type="cellIs" dxfId="20" priority="21" operator="equal">
      <formula>IFERROR(VLOOKUP(INDEX(VESSEL_IMONumber,IFERROR(MATCH(C8,VESSEL_Name,0),MATCH(LEFT(C8,FIND("ex",C8)-2),VESSEL_Name,0)))&amp;"_"&amp;TEXT(G8,"ddmmmyy"),DISCHARGE_Report1,MATCH("NOR TENDERED",Discharge_Header,0)-1,FALSE),DATEVALUE(RIGHT($AE8,LEN($AE8)-FIND("-",$AE8))))</formula>
    </cfRule>
  </conditionalFormatting>
  <conditionalFormatting sqref="G8:G21">
    <cfRule type="cellIs" dxfId="19" priority="20" operator="equal">
      <formula>DATEVALUE(RIGHT(E8,LEN(E8)-FIND("-",E8)))-IFERROR(ROUND(VLOOKUP(AB8,SEA_DISTANCE,4,FALSE),0),17)</formula>
    </cfRule>
  </conditionalFormatting>
  <conditionalFormatting sqref="J8:K8">
    <cfRule type="cellIs" dxfId="18" priority="6" operator="equal">
      <formula>I8</formula>
    </cfRule>
  </conditionalFormatting>
  <conditionalFormatting sqref="J9:L21">
    <cfRule type="cellIs" dxfId="17" priority="1" operator="equal">
      <formula>I9</formula>
    </cfRule>
  </conditionalFormatting>
  <conditionalFormatting sqref="L8:L10">
    <cfRule type="cellIs" dxfId="16" priority="2" operator="equal">
      <formula>K8</formula>
    </cfRule>
  </conditionalFormatting>
  <conditionalFormatting sqref="M8:M21">
    <cfRule type="expression" dxfId="15" priority="5">
      <formula>TODAY()-3&lt;$AG8</formula>
    </cfRule>
  </conditionalFormatting>
  <conditionalFormatting sqref="N8:N21">
    <cfRule type="expression" dxfId="14" priority="4">
      <formula>$AL8&gt;$AM8</formula>
    </cfRule>
  </conditionalFormatting>
  <conditionalFormatting sqref="V8:W14 V16:W21">
    <cfRule type="expression" dxfId="13" priority="18">
      <formula>AX8=""</formula>
    </cfRule>
    <cfRule type="expression" dxfId="12" priority="19">
      <formula>AX8&lt;&gt;""</formula>
    </cfRule>
  </conditionalFormatting>
  <conditionalFormatting sqref="X8:X14 X16:X21">
    <cfRule type="expression" dxfId="11" priority="16">
      <formula>AY8=""</formula>
    </cfRule>
    <cfRule type="expression" dxfId="10" priority="17">
      <formula>AY8&lt;&gt;""</formula>
    </cfRule>
  </conditionalFormatting>
  <conditionalFormatting sqref="Y8:Y14 Y16:Y21">
    <cfRule type="expression" dxfId="9" priority="14">
      <formula>AY8=""</formula>
    </cfRule>
    <cfRule type="expression" dxfId="8" priority="15">
      <formula>AY8&lt;&gt;""</formula>
    </cfRule>
  </conditionalFormatting>
  <conditionalFormatting sqref="Z9:Z14">
    <cfRule type="expression" dxfId="7" priority="12">
      <formula>#REF!&gt;TODAY()</formula>
    </cfRule>
  </conditionalFormatting>
  <conditionalFormatting sqref="Z10:Z21">
    <cfRule type="expression" dxfId="6" priority="3">
      <formula>#REF!&gt;TODAY()</formula>
    </cfRule>
  </conditionalFormatting>
  <conditionalFormatting sqref="Z8:AA8 AA9:AA21">
    <cfRule type="expression" dxfId="5" priority="13">
      <formula>#REF!&gt;TODAY()</formula>
    </cfRule>
  </conditionalFormatting>
  <conditionalFormatting sqref="AB5:AB21">
    <cfRule type="containsBlanks" dxfId="4" priority="7">
      <formula>LEN(TRIM(AB5))=0</formula>
    </cfRule>
    <cfRule type="cellIs" dxfId="3" priority="8" operator="equal">
      <formula>"EXPECTED"</formula>
    </cfRule>
    <cfRule type="cellIs" dxfId="2" priority="9" operator="equal">
      <formula>"ARRIVED"</formula>
    </cfRule>
    <cfRule type="cellIs" dxfId="1" priority="10" operator="equal">
      <formula>"DISCHARGING"</formula>
    </cfRule>
    <cfRule type="cellIs" dxfId="0" priority="11" operator="equal">
      <formula>"DISCHARGED"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NNPCImport_Jan-Jun_22_Monthly</vt:lpstr>
      <vt:lpstr>NNPCImport_Jul-Dec_22_Monthly</vt:lpstr>
      <vt:lpstr>NNPCImport_JanMay_23_Monthly</vt:lpstr>
      <vt:lpstr>NNPCIMport_Jun-Aug_23_Monthly</vt:lpstr>
      <vt:lpstr>NNPCImport_Sept-Dec_23_Monthly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Deji Richard Adeshile</dc:creator>
  <cp:lastModifiedBy>Deji Richard Adeshile</cp:lastModifiedBy>
  <dcterms:created xsi:type="dcterms:W3CDTF">2024-10-10T12:06:37Z</dcterms:created>
  <dcterms:modified xsi:type="dcterms:W3CDTF">2024-10-10T12:26:20Z</dcterms:modified>
</cp:coreProperties>
</file>