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bbe268c104ac439a/Desktop/New folder (2)/New folder/NEITI_22-23 OGA/NEITI_2022_2023 Final Reporting/1-Contextual Report ^M Main Reports_Review Feedback/2022-2023 NEITI OGA Appendix/"/>
    </mc:Choice>
  </mc:AlternateContent>
  <xr:revisionPtr revIDLastSave="111" documentId="8_{2932CB3F-561F-4A82-8DFE-76A8871E9F71}" xr6:coauthVersionLast="47" xr6:coauthVersionMax="47" xr10:uidLastSave="{7069472C-DC60-45E8-9CAC-1161D5B5C61E}"/>
  <bookViews>
    <workbookView xWindow="-110" yWindow="-110" windowWidth="19420" windowHeight="10300" tabRatio="1000" xr2:uid="{4E4A3313-1DAD-411C-9203-7771B80603AE}"/>
  </bookViews>
  <sheets>
    <sheet name="Summary" sheetId="8" r:id="rId1"/>
    <sheet name="Royalty oil" sheetId="1" r:id="rId2"/>
    <sheet name="Gas Roy ($)" sheetId="3" r:id="rId3"/>
    <sheet name="Gas Flare ($)" sheetId="4" r:id="rId4"/>
    <sheet name="Gas Roy (N) " sheetId="5" r:id="rId5"/>
    <sheet name="Rent ($)" sheetId="6" r:id="rId6"/>
    <sheet name="NNPC Liabilities Royalty oil" sheetId="9" r:id="rId7"/>
    <sheet name="NNPC LIABILITIES  GAS ROY ($) " sheetId="10" r:id="rId8"/>
    <sheet name="NNPC LIabilities GAS FLARE($)" sheetId="11" r:id="rId9"/>
    <sheet name="NNPC Liability GAS ROY (N)" sheetId="12" r:id="rId10"/>
    <sheet name="NNPC Liabilitits RENT ($) " sheetId="13" r:id="rId11"/>
  </sheets>
  <externalReferences>
    <externalReference r:id="rId12"/>
    <externalReference r:id="rId13"/>
    <externalReference r:id="rId14"/>
  </externalReferences>
  <definedNames>
    <definedName name="_xlnm._FilterDatabase" localSheetId="3" hidden="1">'Gas Flare ($)'!$A$5:$AI$154</definedName>
    <definedName name="_xlnm._FilterDatabase" localSheetId="2" hidden="1">'Gas Roy ($)'!$A$5:$Z$45</definedName>
    <definedName name="_xlnm._FilterDatabase" localSheetId="4" hidden="1">'Gas Roy (N) '!$A$5:$L$28</definedName>
    <definedName name="_xlnm._FilterDatabase" localSheetId="7" hidden="1">'NNPC LIABILITIES  GAS ROY ($) '!$A$5:$Z$21</definedName>
    <definedName name="_xlnm._FilterDatabase" localSheetId="8" hidden="1">'NNPC LIabilities GAS FLARE($)'!$A$5:$AI$50</definedName>
    <definedName name="_xlnm._FilterDatabase" localSheetId="10" hidden="1">'NNPC Liabilitits RENT ($) '!$A$5:$G$19</definedName>
    <definedName name="_xlnm._FilterDatabase" localSheetId="9" hidden="1">'NNPC Liability GAS ROY (N)'!$A$5:$L$15</definedName>
    <definedName name="_xlnm._FilterDatabase" localSheetId="5" hidden="1">'Rent ($)'!$A$5:$G$134</definedName>
    <definedName name="Chooseoption">[1]Sheet1!$B$3:$B$4</definedName>
    <definedName name="Company">[2]Introduction!#REF!</definedName>
    <definedName name="_xlnm.Print_Area" localSheetId="3">'Gas Flare ($)'!$A$1:$Q$154</definedName>
    <definedName name="_xlnm.Print_Area" localSheetId="2">'Gas Roy ($)'!$A$1:$AH$44</definedName>
    <definedName name="_xlnm.Print_Area" localSheetId="4">'Gas Roy (N) '!$A$1:$S$28</definedName>
    <definedName name="_xlnm.Print_Area" localSheetId="7">'NNPC LIABILITIES  GAS ROY ($) '!$A$1:$AI$20</definedName>
    <definedName name="_xlnm.Print_Area" localSheetId="8">'NNPC LIabilities GAS FLARE($)'!$A$1:$R$50</definedName>
    <definedName name="_xlnm.Print_Area" localSheetId="10">'NNPC Liabilitits RENT ($) '!$A$1:$Q$20</definedName>
    <definedName name="_xlnm.Print_Area" localSheetId="9">'NNPC Liability GAS ROY (N)'!$A$1:$S$15</definedName>
    <definedName name="_xlnm.Print_Area" localSheetId="5">'Rent ($)'!$A$1:$Q$135</definedName>
    <definedName name="_xlnm.Print_Titles" localSheetId="3">'Gas Flare ($)'!$A:$C,'Gas Flare ($)'!$1:$5</definedName>
    <definedName name="_xlnm.Print_Titles" localSheetId="2">'Gas Roy ($)'!$A:$C,'Gas Roy ($)'!$1:$5</definedName>
    <definedName name="_xlnm.Print_Titles" localSheetId="4">'Gas Roy (N) '!$A:$C</definedName>
    <definedName name="_xlnm.Print_Titles" localSheetId="7">'NNPC LIABILITIES  GAS ROY ($) '!$A:$C,'NNPC LIABILITIES  GAS ROY ($) '!$1:$5</definedName>
    <definedName name="_xlnm.Print_Titles" localSheetId="8">'NNPC LIabilities GAS FLARE($)'!$A:$C,'NNPC LIabilities GAS FLARE($)'!$1:$5</definedName>
    <definedName name="_xlnm.Print_Titles" localSheetId="10">'NNPC Liabilitits RENT ($) '!$A:$C,'NNPC Liabilitits RENT ($) '!$1:$5</definedName>
    <definedName name="_xlnm.Print_Titles" localSheetId="9">'NNPC Liability GAS ROY (N)'!$A:$C</definedName>
    <definedName name="_xlnm.Print_Titles" localSheetId="5">'Rent ($)'!$A:$C,'Rent ($)'!$1:$5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8" l="1"/>
  <c r="E7" i="8"/>
  <c r="E6" i="8"/>
  <c r="D6" i="8"/>
  <c r="D7" i="8"/>
  <c r="E8" i="8"/>
  <c r="D9" i="8"/>
  <c r="D10" i="8"/>
  <c r="D11" i="8"/>
  <c r="D15" i="8"/>
  <c r="D16" i="8"/>
  <c r="E16" i="8"/>
  <c r="D17" i="8"/>
  <c r="D18" i="8"/>
  <c r="E18" i="8"/>
  <c r="D19" i="8"/>
  <c r="E19" i="8"/>
  <c r="E20" i="8"/>
  <c r="I172" i="1"/>
  <c r="G28" i="5"/>
  <c r="E11" i="8" l="1"/>
  <c r="E21" i="8"/>
  <c r="D21" i="8"/>
  <c r="D23" i="8" s="1"/>
  <c r="G18" i="13"/>
  <c r="G15" i="12"/>
  <c r="U21" i="10"/>
  <c r="P17" i="13"/>
  <c r="P11" i="13"/>
  <c r="P7" i="13"/>
  <c r="R13" i="12"/>
  <c r="R12" i="12"/>
  <c r="R11" i="12"/>
  <c r="R10" i="12"/>
  <c r="R9" i="12"/>
  <c r="R7" i="12"/>
  <c r="R6" i="12"/>
  <c r="AI13" i="10"/>
  <c r="AI15" i="10"/>
  <c r="AI16" i="10"/>
  <c r="AI17" i="10"/>
  <c r="AI18" i="10"/>
  <c r="AI8" i="10"/>
  <c r="R10" i="11"/>
  <c r="R11" i="11"/>
  <c r="R12" i="11"/>
  <c r="R13" i="11"/>
  <c r="R15" i="11"/>
  <c r="R21" i="11"/>
  <c r="R22" i="11"/>
  <c r="R23" i="11"/>
  <c r="R24" i="11"/>
  <c r="R25" i="11"/>
  <c r="R27" i="11"/>
  <c r="R33" i="11"/>
  <c r="R34" i="11"/>
  <c r="R35" i="11"/>
  <c r="R36" i="11"/>
  <c r="R37" i="11"/>
  <c r="R39" i="11"/>
  <c r="G49" i="11"/>
  <c r="P47" i="11"/>
  <c r="P46" i="11"/>
  <c r="P45" i="11"/>
  <c r="P44" i="11"/>
  <c r="P43" i="11"/>
  <c r="P42" i="11"/>
  <c r="P41" i="11"/>
  <c r="P40" i="11"/>
  <c r="P39" i="11"/>
  <c r="P38" i="11"/>
  <c r="R38" i="11" s="1"/>
  <c r="P37" i="11"/>
  <c r="P36" i="11"/>
  <c r="P35" i="11"/>
  <c r="P34" i="11"/>
  <c r="P33" i="11"/>
  <c r="P32" i="11"/>
  <c r="R32" i="11" s="1"/>
  <c r="P31" i="11"/>
  <c r="R31" i="11" s="1"/>
  <c r="P30" i="11"/>
  <c r="R30" i="11" s="1"/>
  <c r="P29" i="11"/>
  <c r="R29" i="11" s="1"/>
  <c r="P28" i="11"/>
  <c r="R28" i="11" s="1"/>
  <c r="P27" i="11"/>
  <c r="P26" i="11"/>
  <c r="R26" i="11" s="1"/>
  <c r="P25" i="11"/>
  <c r="P24" i="11"/>
  <c r="P23" i="11"/>
  <c r="P22" i="11"/>
  <c r="P21" i="11"/>
  <c r="P20" i="11"/>
  <c r="R20" i="11" s="1"/>
  <c r="P19" i="11"/>
  <c r="R19" i="11" s="1"/>
  <c r="P18" i="11"/>
  <c r="R18" i="11" s="1"/>
  <c r="P17" i="11"/>
  <c r="R17" i="11" s="1"/>
  <c r="P16" i="11"/>
  <c r="R16" i="11" s="1"/>
  <c r="P15" i="11"/>
  <c r="P14" i="11"/>
  <c r="R14" i="11" s="1"/>
  <c r="P13" i="11"/>
  <c r="P12" i="11"/>
  <c r="P11" i="11"/>
  <c r="P10" i="11"/>
  <c r="P9" i="11"/>
  <c r="R9" i="11" s="1"/>
  <c r="P8" i="11"/>
  <c r="P7" i="11"/>
  <c r="H56" i="9"/>
  <c r="AG19" i="10"/>
  <c r="AG9" i="10"/>
  <c r="AI9" i="10" s="1"/>
  <c r="AG7" i="10"/>
  <c r="AI7" i="10" s="1"/>
  <c r="AF19" i="10"/>
  <c r="AF16" i="10"/>
  <c r="AF14" i="10"/>
  <c r="AG14" i="10" s="1"/>
  <c r="AI14" i="10" s="1"/>
  <c r="AF13" i="10"/>
  <c r="AF12" i="10"/>
  <c r="AG12" i="10" s="1"/>
  <c r="AI12" i="10" s="1"/>
  <c r="AF11" i="10"/>
  <c r="AF20" i="10" s="1"/>
  <c r="AF10" i="10"/>
  <c r="AG10" i="10" s="1"/>
  <c r="AF9" i="10"/>
  <c r="AF8" i="10"/>
  <c r="AF7" i="10"/>
  <c r="AF6" i="10"/>
  <c r="K9" i="9"/>
  <c r="K10" i="9"/>
  <c r="K11" i="9"/>
  <c r="K15" i="9"/>
  <c r="K16" i="9"/>
  <c r="K19" i="9"/>
  <c r="K21" i="9"/>
  <c r="K22" i="9"/>
  <c r="K23" i="9"/>
  <c r="K28" i="9"/>
  <c r="K29" i="9"/>
  <c r="K30" i="9"/>
  <c r="K31" i="9"/>
  <c r="K34" i="9"/>
  <c r="K35" i="9"/>
  <c r="I54" i="9"/>
  <c r="I53" i="9"/>
  <c r="I52" i="9"/>
  <c r="I51" i="9"/>
  <c r="I49" i="9"/>
  <c r="I47" i="9"/>
  <c r="I45" i="9"/>
  <c r="I44" i="9"/>
  <c r="I43" i="9"/>
  <c r="I41" i="9"/>
  <c r="I40" i="9"/>
  <c r="I39" i="9"/>
  <c r="K39" i="9" s="1"/>
  <c r="I38" i="9"/>
  <c r="K38" i="9" s="1"/>
  <c r="I37" i="9"/>
  <c r="K37" i="9" s="1"/>
  <c r="I36" i="9"/>
  <c r="K36" i="9" s="1"/>
  <c r="I35" i="9"/>
  <c r="I34" i="9"/>
  <c r="I33" i="9"/>
  <c r="K33" i="9" s="1"/>
  <c r="I32" i="9"/>
  <c r="K32" i="9" s="1"/>
  <c r="I31" i="9"/>
  <c r="I30" i="9"/>
  <c r="I29" i="9"/>
  <c r="I28" i="9"/>
  <c r="I27" i="9"/>
  <c r="K27" i="9" s="1"/>
  <c r="I26" i="9"/>
  <c r="K26" i="9" s="1"/>
  <c r="I25" i="9"/>
  <c r="K25" i="9" s="1"/>
  <c r="I24" i="9"/>
  <c r="K24" i="9" s="1"/>
  <c r="I23" i="9"/>
  <c r="I20" i="9"/>
  <c r="K20" i="9" s="1"/>
  <c r="I18" i="9"/>
  <c r="K18" i="9" s="1"/>
  <c r="I17" i="9"/>
  <c r="K17" i="9" s="1"/>
  <c r="I16" i="9"/>
  <c r="I15" i="9"/>
  <c r="I14" i="9"/>
  <c r="K14" i="9" s="1"/>
  <c r="I13" i="9"/>
  <c r="K13" i="9" s="1"/>
  <c r="I12" i="9"/>
  <c r="K12" i="9" s="1"/>
  <c r="I11" i="9"/>
  <c r="I10" i="9"/>
  <c r="I9" i="9"/>
  <c r="I8" i="9"/>
  <c r="K8" i="9" s="1"/>
  <c r="I7" i="9"/>
  <c r="K7" i="9" s="1"/>
  <c r="I6" i="9"/>
  <c r="K6" i="9" s="1"/>
  <c r="I5" i="9"/>
  <c r="I56" i="9" s="1"/>
  <c r="I4" i="9"/>
  <c r="E23" i="8" l="1"/>
  <c r="K40" i="9"/>
  <c r="AI10" i="10"/>
  <c r="AI20" i="10" s="1"/>
  <c r="R49" i="11"/>
  <c r="AG11" i="10"/>
  <c r="AI11" i="10" s="1"/>
  <c r="P18" i="13"/>
  <c r="R14" i="12"/>
  <c r="P49" i="11"/>
  <c r="AG20" i="10" l="1"/>
  <c r="P7" i="6"/>
  <c r="P133" i="6" s="1"/>
  <c r="P8" i="6"/>
  <c r="P9" i="6"/>
  <c r="P10" i="6"/>
  <c r="P11" i="6"/>
  <c r="P12" i="6"/>
  <c r="P13" i="6"/>
  <c r="P14" i="6"/>
  <c r="P15" i="6"/>
  <c r="P18" i="6"/>
  <c r="P21" i="6"/>
  <c r="P22" i="6"/>
  <c r="P23" i="6"/>
  <c r="P27" i="6"/>
  <c r="P28" i="6"/>
  <c r="P29" i="6"/>
  <c r="P30" i="6"/>
  <c r="P31" i="6"/>
  <c r="P32" i="6"/>
  <c r="P33" i="6"/>
  <c r="P36" i="6"/>
  <c r="P37" i="6"/>
  <c r="P38" i="6"/>
  <c r="P39" i="6"/>
  <c r="P40" i="6"/>
  <c r="P41" i="6"/>
  <c r="P42" i="6"/>
  <c r="P43" i="6"/>
  <c r="P44" i="6"/>
  <c r="P45" i="6"/>
  <c r="P46" i="6"/>
  <c r="P47" i="6"/>
  <c r="P48" i="6"/>
  <c r="P49" i="6"/>
  <c r="P50" i="6"/>
  <c r="P51" i="6"/>
  <c r="P52" i="6"/>
  <c r="P53" i="6"/>
  <c r="P54" i="6"/>
  <c r="P55" i="6"/>
  <c r="P56" i="6"/>
  <c r="P57" i="6"/>
  <c r="P61" i="6"/>
  <c r="P62" i="6"/>
  <c r="P65" i="6"/>
  <c r="P66" i="6"/>
  <c r="P67" i="6"/>
  <c r="P68" i="6"/>
  <c r="P69" i="6"/>
  <c r="P70" i="6"/>
  <c r="P72" i="6"/>
  <c r="P74" i="6"/>
  <c r="P76" i="6"/>
  <c r="P77" i="6"/>
  <c r="P78" i="6"/>
  <c r="P81" i="6"/>
  <c r="P85" i="6"/>
  <c r="P93" i="6"/>
  <c r="P95" i="6"/>
  <c r="P96" i="6"/>
  <c r="P97" i="6"/>
  <c r="P98" i="6"/>
  <c r="P99" i="6"/>
  <c r="P101" i="6"/>
  <c r="P102" i="6"/>
  <c r="P103" i="6"/>
  <c r="P104" i="6"/>
  <c r="P106" i="6"/>
  <c r="P107" i="6"/>
  <c r="P108" i="6"/>
  <c r="P109" i="6"/>
  <c r="P110" i="6"/>
  <c r="P111" i="6"/>
  <c r="P112" i="6"/>
  <c r="P113" i="6"/>
  <c r="P115" i="6"/>
  <c r="P116" i="6"/>
  <c r="P119" i="6"/>
  <c r="P120" i="6"/>
  <c r="P121" i="6"/>
  <c r="P122" i="6"/>
  <c r="P123" i="6"/>
  <c r="P124" i="6"/>
  <c r="P125" i="6"/>
  <c r="P126" i="6"/>
  <c r="P127" i="6"/>
  <c r="P128" i="6"/>
  <c r="P129" i="6"/>
  <c r="P130" i="6"/>
  <c r="P131" i="6"/>
  <c r="P132" i="6"/>
  <c r="R7" i="5"/>
  <c r="R27" i="5" s="1"/>
  <c r="R9" i="5"/>
  <c r="R10" i="5"/>
  <c r="R11" i="5"/>
  <c r="R12" i="5"/>
  <c r="R13" i="5"/>
  <c r="R14" i="5"/>
  <c r="R15" i="5"/>
  <c r="R17" i="5"/>
  <c r="R18" i="5"/>
  <c r="R19" i="5"/>
  <c r="R20" i="5"/>
  <c r="R21" i="5"/>
  <c r="R22" i="5"/>
  <c r="R23" i="5"/>
  <c r="R24" i="5"/>
  <c r="R25" i="5"/>
  <c r="R6" i="5"/>
  <c r="P12" i="4"/>
  <c r="P18" i="4"/>
  <c r="P20" i="4"/>
  <c r="P21" i="4"/>
  <c r="P23" i="4"/>
  <c r="P24" i="4"/>
  <c r="P29" i="4"/>
  <c r="P35" i="4"/>
  <c r="P37" i="4"/>
  <c r="P38" i="4"/>
  <c r="P39" i="4"/>
  <c r="P40" i="4"/>
  <c r="P41" i="4"/>
  <c r="P42" i="4"/>
  <c r="P45" i="4"/>
  <c r="P53" i="4"/>
  <c r="P56" i="4"/>
  <c r="P57" i="4"/>
  <c r="P67" i="4"/>
  <c r="P71" i="4"/>
  <c r="P72" i="4"/>
  <c r="P73"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3" i="4"/>
  <c r="P114" i="4"/>
  <c r="P115" i="4"/>
  <c r="P116" i="4"/>
  <c r="P120" i="4"/>
  <c r="P122" i="4"/>
  <c r="P123" i="4"/>
  <c r="P125" i="4"/>
  <c r="P126" i="4"/>
  <c r="P127" i="4"/>
  <c r="P128" i="4"/>
  <c r="P129" i="4"/>
  <c r="P130" i="4"/>
  <c r="P131" i="4"/>
  <c r="P135" i="4"/>
  <c r="P137" i="4"/>
  <c r="P138" i="4"/>
  <c r="P139" i="4"/>
  <c r="P140" i="4"/>
  <c r="P141" i="4"/>
  <c r="P142" i="4"/>
  <c r="P143" i="4"/>
  <c r="P144" i="4"/>
  <c r="P145" i="4"/>
  <c r="P147" i="4"/>
  <c r="P148" i="4"/>
  <c r="P149" i="4"/>
  <c r="P151" i="4"/>
  <c r="P6" i="4"/>
  <c r="P153" i="4" s="1"/>
  <c r="AF9" i="3"/>
  <c r="AF14" i="3"/>
  <c r="AF15" i="3"/>
  <c r="AF16" i="3"/>
  <c r="AF17" i="3"/>
  <c r="AF18" i="3"/>
  <c r="AF19" i="3"/>
  <c r="AF20" i="3"/>
  <c r="AF21" i="3"/>
  <c r="AF23" i="3"/>
  <c r="AF24" i="3"/>
  <c r="AF26" i="3"/>
  <c r="AF27" i="3"/>
  <c r="AF28" i="3"/>
  <c r="AF29" i="3"/>
  <c r="AF30" i="3"/>
  <c r="AF31" i="3"/>
  <c r="AF32" i="3"/>
  <c r="AF33" i="3"/>
  <c r="AF34" i="3"/>
  <c r="AF35" i="3"/>
  <c r="AF37" i="3"/>
  <c r="AF38" i="3"/>
  <c r="AF43" i="3"/>
  <c r="I11" i="1"/>
  <c r="I14" i="1"/>
  <c r="I23" i="1"/>
  <c r="I24" i="1"/>
  <c r="I26" i="1"/>
  <c r="I27" i="1"/>
  <c r="I31" i="1"/>
  <c r="I40" i="1"/>
  <c r="I41" i="1"/>
  <c r="I42" i="1"/>
  <c r="I44" i="1"/>
  <c r="I45" i="1"/>
  <c r="I46" i="1"/>
  <c r="I47" i="1"/>
  <c r="I48" i="1"/>
  <c r="I54" i="1"/>
  <c r="I55" i="1"/>
  <c r="I56" i="1"/>
  <c r="I58" i="1"/>
  <c r="I59" i="1"/>
  <c r="I61" i="1"/>
  <c r="I62" i="1"/>
  <c r="I64" i="1"/>
  <c r="I79" i="1"/>
  <c r="I80" i="1"/>
  <c r="I82" i="1"/>
  <c r="I83" i="1"/>
  <c r="I84" i="1"/>
  <c r="I85" i="1"/>
  <c r="I86" i="1"/>
  <c r="I87" i="1"/>
  <c r="I88" i="1"/>
  <c r="I89" i="1"/>
  <c r="I90" i="1"/>
  <c r="I91" i="1"/>
  <c r="I92" i="1"/>
  <c r="I93" i="1"/>
  <c r="I94" i="1"/>
  <c r="I95" i="1"/>
  <c r="I96" i="1"/>
  <c r="I99" i="1"/>
  <c r="I102" i="1"/>
  <c r="I104" i="1"/>
  <c r="I105" i="1"/>
  <c r="I106" i="1"/>
  <c r="I107" i="1"/>
  <c r="I108" i="1"/>
  <c r="I109" i="1"/>
  <c r="I110" i="1"/>
  <c r="I111" i="1"/>
  <c r="I112" i="1"/>
  <c r="I113" i="1"/>
  <c r="I114" i="1"/>
  <c r="I115" i="1"/>
  <c r="I116" i="1"/>
  <c r="I117" i="1"/>
  <c r="I118" i="1"/>
  <c r="I119" i="1"/>
  <c r="I120" i="1"/>
  <c r="I121" i="1"/>
  <c r="I122" i="1"/>
  <c r="I123" i="1"/>
  <c r="I125" i="1"/>
  <c r="I126" i="1"/>
  <c r="I127" i="1"/>
  <c r="I128" i="1"/>
  <c r="I129" i="1"/>
  <c r="I132" i="1"/>
  <c r="I134" i="1"/>
  <c r="I137" i="1"/>
  <c r="I138" i="1"/>
  <c r="I141" i="1"/>
  <c r="I146" i="1"/>
  <c r="I147" i="1"/>
  <c r="I148" i="1"/>
  <c r="I149" i="1"/>
  <c r="I151" i="1"/>
  <c r="I153" i="1"/>
  <c r="I155" i="1"/>
  <c r="I156" i="1"/>
  <c r="I157" i="1"/>
  <c r="I158" i="1"/>
  <c r="I163" i="1"/>
  <c r="I165" i="1"/>
  <c r="I166" i="1"/>
  <c r="I169" i="1"/>
  <c r="I170" i="1"/>
  <c r="I171" i="1"/>
  <c r="I8" i="1"/>
  <c r="AF44" i="3" l="1"/>
</calcChain>
</file>

<file path=xl/sharedStrings.xml><?xml version="1.0" encoding="utf-8"?>
<sst xmlns="http://schemas.openxmlformats.org/spreadsheetml/2006/main" count="1797" uniqueCount="385">
  <si>
    <t>NIGERIAN UPSTREAM PETROLEUM REGULATORY COMMISSION</t>
  </si>
  <si>
    <t>SN</t>
  </si>
  <si>
    <t>COMPANY</t>
  </si>
  <si>
    <t>BUSINESS ARRANGEMENT</t>
  </si>
  <si>
    <t xml:space="preserve">ASSESSMENT (2022) </t>
  </si>
  <si>
    <t>PENALTY</t>
  </si>
  <si>
    <t>PAYMENTS (JAN-  DEC 2022)</t>
  </si>
  <si>
    <t>CLOSING BAL (INDEBTEDNESS) 31/12/2022</t>
  </si>
  <si>
    <t>OPENING BAL. 1/01/2023) INDEBTEDNESS</t>
  </si>
  <si>
    <t>PAYMENTS (JAN-  DEC 2023)</t>
  </si>
  <si>
    <t>OPENING BAL. 1/01/2024) INDEBTEDNESS</t>
  </si>
  <si>
    <t xml:space="preserve">2024 ASSESSMENT  </t>
  </si>
  <si>
    <t>2024 PENALTY</t>
  </si>
  <si>
    <t>PAYMENTS (JAN - AUG 2024)</t>
  </si>
  <si>
    <t>CLOSING BAL (INDEBTEDNESS) 31/08/2024</t>
  </si>
  <si>
    <t>REMARK</t>
  </si>
  <si>
    <t>BAYELSA OIL</t>
  </si>
  <si>
    <t xml:space="preserve"> MF</t>
  </si>
  <si>
    <t>BRITTANIA U</t>
  </si>
  <si>
    <t>As at 31/08/2024, the company is still in debit because of the Q1 and Q2 2024 assessment inputed.</t>
  </si>
  <si>
    <t>CHORUS ENERGY</t>
  </si>
  <si>
    <t>As at 31/08/2024, Chorus is in credit as a result of additional payment.</t>
  </si>
  <si>
    <t>ENERGIA</t>
  </si>
  <si>
    <t>As at 31/08/2024, Energia is in debit.</t>
  </si>
  <si>
    <t>EXCEL</t>
  </si>
  <si>
    <t>As at 31/08/2024, Excel is in credit as a result of additional payment.</t>
  </si>
  <si>
    <t>FRONTIER</t>
  </si>
  <si>
    <t>As at 31/08/2024,Frontier is in credit as a result of additional payment.</t>
  </si>
  <si>
    <t>GREEN ENERGY</t>
  </si>
  <si>
    <t>As at 31/08/2024, Green energy is in debit.</t>
  </si>
  <si>
    <t>LEKOIL</t>
  </si>
  <si>
    <t>As at 31/08/2024, Lekoil is in credit.</t>
  </si>
  <si>
    <t>MIDWESTERN</t>
  </si>
  <si>
    <t>As at 31/08/2024, Midwestern is in credit as a result of additional payment.</t>
  </si>
  <si>
    <t>MILLENIUM</t>
  </si>
  <si>
    <t>As at 31/08/2024, Millenium is in debit.</t>
  </si>
  <si>
    <t>NETWORK</t>
  </si>
  <si>
    <t>As at 31/08/2024, Network is in credit as a result of additional payment.</t>
  </si>
  <si>
    <t>NIGER DELTA</t>
  </si>
  <si>
    <t>As at 31/08/2024, NigerDelta is in debit</t>
  </si>
  <si>
    <t>ORIENTAL</t>
  </si>
  <si>
    <t>As at 31/08/2024, Oriental is in credit as a result of additional payment.</t>
  </si>
  <si>
    <t>PILLAR</t>
  </si>
  <si>
    <t>As at 31/08/2024, Pillar is in credit as a result of additional payment.</t>
  </si>
  <si>
    <t>PLATFORM</t>
  </si>
  <si>
    <t>As at 31/08/2024, Platform is in credit as a result of additional payment</t>
  </si>
  <si>
    <t>PRIME</t>
  </si>
  <si>
    <t>NUWAY OAKLANE</t>
  </si>
  <si>
    <t>MF</t>
  </si>
  <si>
    <t xml:space="preserve">UNIVERSAL ENERGY/SINOPEC </t>
  </si>
  <si>
    <t>As at 31/08/2024, Universal Energy/Sinopec is in debit</t>
  </si>
  <si>
    <t>WALTERSMITH</t>
  </si>
  <si>
    <t>As at 31/08/2024, Walersmith is in debit</t>
  </si>
  <si>
    <t>WESTERORD</t>
  </si>
  <si>
    <t>As at 31/08/2024, Westerford is in debit</t>
  </si>
  <si>
    <t>ALL GRACE ENERGY</t>
  </si>
  <si>
    <t>As at 31/08/2024, All grace Energy is in debit</t>
  </si>
  <si>
    <t>NIGERIAN AGIP OIL COMPANY(OML 60)</t>
  </si>
  <si>
    <t>JV</t>
  </si>
  <si>
    <t>Assesment is awaiting full reconcilliation</t>
  </si>
  <si>
    <t>NIGERIAN AGIP OIL COMPANY(OML 61)</t>
  </si>
  <si>
    <t xml:space="preserve">Q1 &amp;Q2 JAN - JUNE </t>
  </si>
  <si>
    <t>NIGERIAN AGIP OIL COMPANY(OML 62)</t>
  </si>
  <si>
    <t>Q2 JAN - JUNE</t>
  </si>
  <si>
    <t>NIGERIAN AGIP OIL COMPANY(OML 63)</t>
  </si>
  <si>
    <t>SUB TOTAL</t>
  </si>
  <si>
    <t>TOTAL E AND P NIGERIA(OML 58)</t>
  </si>
  <si>
    <t>Q1 &amp;Q2 JAN - JUNE ONGOING RECONCILIATION. ASSESMENT YET TO BE RECONCILED</t>
  </si>
  <si>
    <t>TOTAL E AND P NIGERIA(OML 99)</t>
  </si>
  <si>
    <t>TOTAL E AND P NIGERIA(OML 100)</t>
  </si>
  <si>
    <t>Q1 &amp; Q2 JAN - JUNE RECONCILIATION ONGOING. ASSESMENT YET TO BE RECONCILED</t>
  </si>
  <si>
    <t>TOTAL E AND P NIGERIA(OML 102)</t>
  </si>
  <si>
    <t>Q2 JAN - JUNE RECONCILIATION ONGOING. ASSESMENT YET TO BE RECONCILED</t>
  </si>
  <si>
    <t xml:space="preserve">AITEO </t>
  </si>
  <si>
    <t>BELEMA OIL</t>
  </si>
  <si>
    <t>ASSESMENT YET TO BE RECONCILED</t>
  </si>
  <si>
    <t>CHEVRON NIGERIA LIMITED(OML 49)</t>
  </si>
  <si>
    <t>Q1 JAN- MARCH</t>
  </si>
  <si>
    <t>CHEVRON NIGERIA LIMITED(OML 51)</t>
  </si>
  <si>
    <t>Not producing</t>
  </si>
  <si>
    <t>CHEVRON NIGERIA LIMITED(OML 86)</t>
  </si>
  <si>
    <t>Q1 JAN - MARCH</t>
  </si>
  <si>
    <t>CHEVRON NIGERIA LIMITED(OML90 )</t>
  </si>
  <si>
    <t>CHEVRON NIGERIA LIMITED(OML 95)</t>
  </si>
  <si>
    <t>EROTON E AND P LIMITED</t>
  </si>
  <si>
    <t>MOBIL PRODUCING NIGERIA UNLIMITED(OML 67)</t>
  </si>
  <si>
    <t>Q1 - Q2 JAN - JUNE RECONCILIATION ONOING</t>
  </si>
  <si>
    <t>MOBIL PRODUCING NIGERIA UNLIMITED(OML 68)</t>
  </si>
  <si>
    <t>Q1 &amp;Q2 JAN - JUNE ONGOING RECONCILIATION</t>
  </si>
  <si>
    <t>MOBIL PRODUCING NIGERIA UNLIMITED(OML 70)</t>
  </si>
  <si>
    <t>MOBIL PRODUCING NIGERIA UNLIMITED(OML 104)</t>
  </si>
  <si>
    <t>NEWCROSS E AND P</t>
  </si>
  <si>
    <t>OANDO OIL LIMITED(OML 60)</t>
  </si>
  <si>
    <t>OANDO OIL LIMITED(OML 61)</t>
  </si>
  <si>
    <t>OANDO OIL LIMITED(OML 63)</t>
  </si>
  <si>
    <t>BILTON</t>
  </si>
  <si>
    <t>HEIRS HOLDING</t>
  </si>
  <si>
    <t>As at Q2 2024</t>
  </si>
  <si>
    <t>FIRST E AND P</t>
  </si>
  <si>
    <t>SEPLAT</t>
  </si>
  <si>
    <t>SHELL PETROLEUM DEVELOPMENT COMPANY(OML 11)</t>
  </si>
  <si>
    <t>SHELL PETROLEUM DEVELOPMENT COMPANY(OML 20)</t>
  </si>
  <si>
    <t>SHELL PETROLEUM DEVELOPMENT COMPANY(OML 21)</t>
  </si>
  <si>
    <t>SHELL PETROLEUM DEVELOPMENT COMPANY(OML 22)</t>
  </si>
  <si>
    <t>SHELL PETROLEUM DEVELOPMENT COMPANY(OML 23)</t>
  </si>
  <si>
    <t>SHELL PETROLEUM DEVELOPMENT COMPANY(OML 27)</t>
  </si>
  <si>
    <t>SHELL PETROLEUM DEVELOPMENT COMPANY(OML 28)</t>
  </si>
  <si>
    <t>SHELL PETROLEUM DEVELOPMENT COMPANY(OML 29)</t>
  </si>
  <si>
    <t>SHELL PETROLEUM DEVELOPMENT COMPANY(OML 32)</t>
  </si>
  <si>
    <t>SHELL PETROLEUM DEVELOPMENT COMPANY(OML 35)</t>
  </si>
  <si>
    <t>SHELL PETROLEUM DEVELOPMENT COMPANY(OML 43)</t>
  </si>
  <si>
    <t>SHELL PETROLEUM DEVELOPMENT COMPANY(OML 45)</t>
  </si>
  <si>
    <t>SHELL PETROLEUM DEVELOPMENT COMPANY(OML 46)</t>
  </si>
  <si>
    <t>SHELL PETROLEUM DEVELOPMENT COMPANY(OML 79)</t>
  </si>
  <si>
    <t xml:space="preserve">Q1 JAN - MARCH </t>
  </si>
  <si>
    <t>SHELL PETROLEUM DEVELOPMENT COMPANY(TABIDABA)</t>
  </si>
  <si>
    <t>TOTAL</t>
  </si>
  <si>
    <t>NPDC (OML 60)</t>
  </si>
  <si>
    <t>NPDC-JV</t>
  </si>
  <si>
    <t>NPDC (OML 61)</t>
  </si>
  <si>
    <t>NPDC (OML 63)</t>
  </si>
  <si>
    <t>SAHARA FIELD PRODUCTION</t>
  </si>
  <si>
    <t>NNPC - AITEO</t>
  </si>
  <si>
    <t>NNPC-JV</t>
  </si>
  <si>
    <t xml:space="preserve"> Legacy Reconciliation is ongoing from 2018 to 2023. The indebtedness increased  from the position reported in January 2024 as there were no payments received afterwards.</t>
  </si>
  <si>
    <t>NNPC - BELEMA</t>
  </si>
  <si>
    <t xml:space="preserve"> Legacy Reconciliation is ongoing from 2018 to 2023. The indebtedness increases  from the position reported in January 2024 as there were no payments received afterwards.</t>
  </si>
  <si>
    <t>NNPC - EROTON</t>
  </si>
  <si>
    <t>NNPC - FIRST E&amp;P</t>
  </si>
  <si>
    <t>NNPC - NEWCROSS</t>
  </si>
  <si>
    <t xml:space="preserve"> Legacy Reconciliation is ongoing from 2018 to 2023. The indebtedness increases  from the position reported in January 2024 as there were no payments received afterwards. </t>
  </si>
  <si>
    <t>NNPC-CHEVRON NIGERIA LIMITED(OML 49)</t>
  </si>
  <si>
    <t xml:space="preserve"> Legacy Reconciliation is ongoing from 2018 to 2023. The opening balance for NNPC-Chevron as at 1/1/2022 is shared equally on its assets pending the outcome of the ongoing reconciliation. There is increase in the indebtedness from Jan 2024 due to additional assessment but no payment received. </t>
  </si>
  <si>
    <t>NNPC-CHEVRON NIGERIA LIMITED(OML 86)</t>
  </si>
  <si>
    <t xml:space="preserve"> Legacy Reconciliation is ongoing from 2018 to 2023. The opening balance for NNPC-Chevron as at 1/1/2022 is shared equally on its assets pending the outcome of the ongoing reconciliation.There is no change of position from Jan 2024. </t>
  </si>
  <si>
    <t>NNPC-CHEVRON NIGERIA LIMITED(OML90 )</t>
  </si>
  <si>
    <t xml:space="preserve"> Legacy Reconciliation is ongoing from 2018 to 2023. The opening balance for NNPC-Chevron as at 1/1/2022 is shared equally on its assets pending the outcome of the ongoing reconciliation.There is increase in the indebtedness from Jan 2024 due to additional assessment but no payment received. </t>
  </si>
  <si>
    <t>NNPC-CHEVRON NIGERIA LIMITED(OML 95)</t>
  </si>
  <si>
    <t xml:space="preserve"> Reconciliation is going from 2018 </t>
  </si>
  <si>
    <t>NNPC - HEIRS</t>
  </si>
  <si>
    <t xml:space="preserve"> Legacy Reconciliation is ongoing from 2018 to 2023. There is no change of position from January 2024.</t>
  </si>
  <si>
    <t>NNPC-TOTAL E AND P NIGERIA(OML 58)</t>
  </si>
  <si>
    <t xml:space="preserve"> Legacy Reconciliation is going from 2018 to 2023. The opening balance for NNPC-TEPNG JV as at 1/1/2022 is shared equally on its assets pending the outcome of the ongoing reconciliation. There is increase in the indebtedness from Jan 2024 due to additional assessment but no payment received. </t>
  </si>
  <si>
    <t>NNPC-TOTAL E AND P NIGERIA(OML 99)</t>
  </si>
  <si>
    <t xml:space="preserve"> Legacy Reconciliation is ongoing from 2018 to 2023. The opening balance for NNPC-TEPNG JV as at 1/1/2022 is shared equally on its assets pending the outcome of the ongoing reconciliation.There is increase in the indebtedness from Jan 2024 due to additional assessment but no payment received. </t>
  </si>
  <si>
    <t>NNPC-TOTAL E AND P NIGERIA(OML 100)</t>
  </si>
  <si>
    <t xml:space="preserve"> Legacy Reconciliation is ongoing from 2018 to 2023. The opening balance for NNPC-TEPNG JV as at 1/1/2022 is shared equally on its assets pending the outcome of the ongoing reconciliation. There is increase in the indebtedness from Jan 2024 due to additional assessment but no payment received. </t>
  </si>
  <si>
    <t>NNPC-TOTAL E AND P NIGERIA(OML 102)</t>
  </si>
  <si>
    <t xml:space="preserve"> Legacy Reconciliation is ongoing from 2018 to 2023. The opening balance for NNPC-TEPNG JV as at 1/1/2022 is shared equally on its assets pending the outcome of the ongoing reconciliation. The asset is now on debit due to the additional assessment and no additional payment received.</t>
  </si>
  <si>
    <t>NNPC-MOBIL PRODUCING NIGERIA UNLIMITED(OML 67)</t>
  </si>
  <si>
    <t xml:space="preserve"> Legacy Reconciliation is ongoing from 2018 to 2023. The opening balance for NNPC-MOBIL as at 1/1/2022 is shared equally on its assets pending the outcome of the ongoing reconciliation. There is increase in the indebtedness from Jan 2024 due to additional assessment but no payment received. </t>
  </si>
  <si>
    <t>NNPC-MOBIL PRODUCING NIGERIA UNLIMITED(OML 68)</t>
  </si>
  <si>
    <t xml:space="preserve"> Legacy Reconciliation is ongoing from 2018 to 2023. The opening balance for NNPC-MOBIL as at 1/1/2022 is shared equally on its assets pending the outcome of the ongoing reconciliation. There is credit reduces from the position in Jan 2024 due to additional assessment with no additional payment received .</t>
  </si>
  <si>
    <t>NNPC-MOBIL PRODUCING NIGERIA UNLIMITED(OML 70)</t>
  </si>
  <si>
    <t xml:space="preserve"> Legacy Reconciliation is ongoing from 2018 to 2023. The opening balance for NNPC-MOBIL as at 1/1/2022 is shared equally on its assets pending the outcome of the ongoing reconciliation. There is increase in the indebtedness from Jan 2024 due to additional assessment with no additional payment.</t>
  </si>
  <si>
    <t>NNPC-MOBIL PRODUCING NIGERIA UNLIMITED(OML 104)</t>
  </si>
  <si>
    <t xml:space="preserve"> Legacy Reconciliation is going from 2018 to 2023. The opening balance for NNPC-MOBIL as at 1/1/2022 is shared equally on its assets pending the outcome of the ongoing reconciliation. There is icrease in the indebtedness from Jan 2024 due to additional assessment but no payment received. </t>
  </si>
  <si>
    <t>NNPC-SHELL PETROLEUM DEVELOPMENT COMPANY(OML 11)</t>
  </si>
  <si>
    <t xml:space="preserve"> Legacy Reconciliation is ongoing from 2018 to 2023. The opening balance for NNPC-SPDC as at 1/1/2022 is shared equally on its assets pending the outcome of the ongoing reconciliation. There is no change of position from January 2024.</t>
  </si>
  <si>
    <t>NNPC-SHELL PETROLEUM DEVELOPMENT COMPANY(OML 20)</t>
  </si>
  <si>
    <t xml:space="preserve"> Legacy Reconciliation is ongoing from 2018 to 2023. The opening balance for NNPC-SPDC as at 1/1/2022 is shared equally on its assets pending the outcome of the ongoing reconciliation.There is increase in the indebtedness from Jan 2024 due to additional assessment but no payment received. </t>
  </si>
  <si>
    <t>NNPC-SHELL PETROLEUM DEVELOPMENT COMPANY(OML 21)</t>
  </si>
  <si>
    <t>NNPC-SHELL PETROLEUM DEVELOPMENT COMPANY(OML 22)</t>
  </si>
  <si>
    <t xml:space="preserve"> Legacy Reconciliation is ongoing from 2018 to 2023. The opening balance for NNPC-SPDC as at 1/1/2022 is shared equally on its assets pending the outcome of the ongoing reconciliation. There is increase in the indebtedness from Jan 2024 due to additional assessment but no payment received. </t>
  </si>
  <si>
    <t>NNPC-SHELL PETROLEUM DEVELOPMENT COMPANY(OML 23)</t>
  </si>
  <si>
    <t>NNPC-SHELL PETROLEUM DEVELOPMENT COMPANY(OML 27)</t>
  </si>
  <si>
    <t>NNPC-SHELL PETROLEUM DEVELOPMENT COMPANY(OML 28)</t>
  </si>
  <si>
    <t>NNPC-SHELL PETROLEUM DEVELOPMENT COMPANY(OML 29)</t>
  </si>
  <si>
    <t>NNPC-SHELL PETROLEUM DEVELOPMENT COMPANY(OML 32)</t>
  </si>
  <si>
    <t>NNPC-SHELL PETROLEUM DEVELOPMENT COMPANY(OML 35)</t>
  </si>
  <si>
    <t>NNPC-SHELL PETROLEUM DEVELOPMENT COMPANY(OML 43)</t>
  </si>
  <si>
    <t>NNPC-SHELL PETROLEUM DEVELOPMENT COMPANY(OML 45)</t>
  </si>
  <si>
    <t>NNPC-SHELL PETROLEUM DEVELOPMENT COMPANY(OML 46)</t>
  </si>
  <si>
    <t>NNPC-SHELL PETROLEUM DEVELOPMENT COMPANY(OML 79)</t>
  </si>
  <si>
    <t>NNPC-SHELL PETROLEUM DEVELOPMENT COMPANY(TABIDABA)</t>
  </si>
  <si>
    <t>NNPC-SEPLAT</t>
  </si>
  <si>
    <t>ADDAX DEVELOPMENT</t>
  </si>
  <si>
    <t>PSC</t>
  </si>
  <si>
    <t>Reconciliation is ongoing</t>
  </si>
  <si>
    <t>ADDAX EXPLORATION</t>
  </si>
  <si>
    <t>ENAGEED</t>
  </si>
  <si>
    <t>ESSO ERHA</t>
  </si>
  <si>
    <t>ESSO (USAN)</t>
  </si>
  <si>
    <t>NAE</t>
  </si>
  <si>
    <t>SEEPCO</t>
  </si>
  <si>
    <t>SNEPCO</t>
  </si>
  <si>
    <t>SGORL</t>
  </si>
  <si>
    <t>TUPNI (AKPO)</t>
  </si>
  <si>
    <t>TUPNI (EGINA)</t>
  </si>
  <si>
    <t>STARDEEP-FAMFA OIL</t>
  </si>
  <si>
    <t>NNPC- STATOIL NIG LIMITED - EQINOR (-PSC)</t>
  </si>
  <si>
    <t>NNPC-PSC</t>
  </si>
  <si>
    <t>PAN OCEAN OML 147</t>
  </si>
  <si>
    <t>NNPC TUPNI (AKPO)</t>
  </si>
  <si>
    <t>NNPC TUPNI (EGINA)</t>
  </si>
  <si>
    <t>AGIP ENERGY &amp; NATURAL RESOURCES (AENR)</t>
  </si>
  <si>
    <t>SC</t>
  </si>
  <si>
    <t>AMNI INTERNATIONAL PETROLEUM</t>
  </si>
  <si>
    <t>SR</t>
  </si>
  <si>
    <t>ATLAS PETROLEUM INTERNATIONAL</t>
  </si>
  <si>
    <t>CONOIL PRODUCING</t>
  </si>
  <si>
    <t>CONTINENTAL OIL(CONOG)</t>
  </si>
  <si>
    <t>DUBRI OIL COMPANY LTD</t>
  </si>
  <si>
    <t>FIRST HYDROCARBON NIGERIA</t>
  </si>
  <si>
    <t>ELCREST</t>
  </si>
  <si>
    <t>MONIPULO</t>
  </si>
  <si>
    <t>ND WESTERN LTD</t>
  </si>
  <si>
    <t>NECONDE</t>
  </si>
  <si>
    <t>NEPL -(OML4)</t>
  </si>
  <si>
    <t>NEPL -(OML26)</t>
  </si>
  <si>
    <t>NEPL -(OML30)</t>
  </si>
  <si>
    <t>NEPL -(OML34)</t>
  </si>
  <si>
    <t>NEPL -(OML38)</t>
  </si>
  <si>
    <t>NEPL -(OML40)</t>
  </si>
  <si>
    <t>NEPL -(OML41)</t>
  </si>
  <si>
    <t>NEPL -(OML42)</t>
  </si>
  <si>
    <t>NEPL -(OML65)</t>
  </si>
  <si>
    <t>NEPL -(OML111)</t>
  </si>
  <si>
    <t>NEPL -(OML119)</t>
  </si>
  <si>
    <t>NEPL -(OML98)</t>
  </si>
  <si>
    <t>NEPL -(OML11)</t>
  </si>
  <si>
    <t>SEPLAT -SR</t>
  </si>
  <si>
    <t>SHORELINE</t>
  </si>
  <si>
    <t>SUMMIT OIL</t>
  </si>
  <si>
    <t>ORIENT PETROLEUM</t>
  </si>
  <si>
    <t xml:space="preserve">YINKA FOLAWIYO </t>
  </si>
  <si>
    <t>EXPRESS PETROLEUM &amp; GAS COMPANY LTD (SR)</t>
  </si>
  <si>
    <t>Revoked</t>
  </si>
  <si>
    <t>SHEBAH E &amp; P COMPANY LTD</t>
  </si>
  <si>
    <t>SUNLINK PETROLEUM LIMITED</t>
  </si>
  <si>
    <t>CAMAC INTERNATIONAL NIGERIA LTD (SR)</t>
  </si>
  <si>
    <t>CAVENDISH PETROLEUM (SR)</t>
  </si>
  <si>
    <t>ALLIED ENERGY RESOURCES (SR)</t>
  </si>
  <si>
    <t xml:space="preserve">GENERAL HYDROCARBON </t>
  </si>
  <si>
    <t>NOTE: AMOUNT IN NEGATIVE (-) INDICATES CREDIT WHILE POSITIVE (+) MEANS  INDEBTEDNESS</t>
  </si>
  <si>
    <t>NIGERIAN UPSTREAM PETROLEUM REGULATORY COMMISSION (NUPRC)</t>
  </si>
  <si>
    <t>OPERATORS REPORT FROM JANUARY 2019 TO AUG 2022</t>
  </si>
  <si>
    <t>OPERATORS REPORT FROM JANUARY 2019 TO 30TH JUNE 2023</t>
  </si>
  <si>
    <t>STATUS REPORT OF OPERATORS AS AT AUGUST 2024- USD GAS ROYALTY</t>
  </si>
  <si>
    <t>GAS SALES ROYALTY (US$)</t>
  </si>
  <si>
    <t>OPENING BAL. 1/01/2019 INDEBTEDNESS</t>
  </si>
  <si>
    <t>GAS SALES (JAN-DEC 2019)</t>
  </si>
  <si>
    <t>ASSESSMENT (JAN-DEC 2019</t>
  </si>
  <si>
    <t>PAYMENTS (JAN-DEC 2019)</t>
  </si>
  <si>
    <t>CLOSING BAL (INDEBTEDNESS) 31/12/2019</t>
  </si>
  <si>
    <t>OPENING BAL. 1/01/2020 INDEBTEDNESS</t>
  </si>
  <si>
    <t>GAS SALES (JAN-DEC 2020)</t>
  </si>
  <si>
    <t>ASSESSMENT (JAN-DEC 2020)</t>
  </si>
  <si>
    <t>PAYMENTS (JAN- DEC 2020)</t>
  </si>
  <si>
    <t>CLOSING BAL (INDEBTEDNESS) 31/12/2020</t>
  </si>
  <si>
    <t>OPENING BAL. 1/01/2021) INDEBTEDNESS</t>
  </si>
  <si>
    <t>GAS SALES (JAN-DEC 2021)</t>
  </si>
  <si>
    <t>ASSESSMENT (JAN-DEC 2021)</t>
  </si>
  <si>
    <t>PAYMENTS (JAN- DEC 2021)</t>
  </si>
  <si>
    <t>OPENING BAL. 1/01/2022) INDEBTEDNESS</t>
  </si>
  <si>
    <t xml:space="preserve">ASSESSMENT  2023 </t>
  </si>
  <si>
    <t>CLOSING BAL (INDEBTEDNESS) 30/11/2023</t>
  </si>
  <si>
    <t>NIGERIAN AGIP OIL COMPANY</t>
  </si>
  <si>
    <t>Q1</t>
  </si>
  <si>
    <t>Q1 ASSESSMENT</t>
  </si>
  <si>
    <t>CHEVRON NIGERIA LIMITED(OML 91)</t>
  </si>
  <si>
    <t>MOBIL PRODUCING NIGERIA UNLIMITED</t>
  </si>
  <si>
    <t xml:space="preserve"> Q1 ASSESSMENT</t>
  </si>
  <si>
    <t>OANDO OIL LIMITED</t>
  </si>
  <si>
    <t>SHELL PETROLEUM DEVELOPMENT COMPANY</t>
  </si>
  <si>
    <t xml:space="preserve">NEPL </t>
  </si>
  <si>
    <t>Legacy Reconciliation is ongoing from 2018 to 2023</t>
  </si>
  <si>
    <t xml:space="preserve"> Legacy Reconciliation is ongoing from 2018 to 2023. The opening balance for NNPC-Chevron as at 1/1/2022 is shared equally on its assets pending the outcome of the ongoing reconciliation.</t>
  </si>
  <si>
    <t>NNPC-CHEVRON NIGERIA LIMITED(OML 91)</t>
  </si>
  <si>
    <t xml:space="preserve"> Legacy Reconciliation is ongoing from 2018 to 2023. The opening balance for NNPC-TEPNG JV as at 1/1/2022 is shared equally on its assets pending the outcome of the ongoing reconciliation.</t>
  </si>
  <si>
    <t xml:space="preserve"> Legacy Reconciliation is going from 2018 to 2023. The opening balance for NNPC-TEPNG JV as at 1/1/2022 is shared equally on its assets pending the outcome of the ongoing reconciliation.</t>
  </si>
  <si>
    <t>NNPC - TOTAL E AND P NIGERIA (OML 100)</t>
  </si>
  <si>
    <t>NNPC-MOBIL</t>
  </si>
  <si>
    <t xml:space="preserve">Assesment for 2024 is for Q1.Legacy Reconciliation is ongoing from 2018 to 2023. </t>
  </si>
  <si>
    <t>NNPC-SPDC</t>
  </si>
  <si>
    <t>TUPNI(AKPO)</t>
  </si>
  <si>
    <t>NEPL (FORMER NPDC)</t>
  </si>
  <si>
    <t>STATUS REPORT OF OPERATORS AS AT AUGUST 2024- USD GAS FLARE</t>
  </si>
  <si>
    <t xml:space="preserve">ASSESSMENT  2022) </t>
  </si>
  <si>
    <t xml:space="preserve">ASSESSMENT  2023) </t>
  </si>
  <si>
    <t>PAYMENTS (JAN-DEC 2023)</t>
  </si>
  <si>
    <t>CLOSING BAL (INDEBTEDNESS) 30/12/2023</t>
  </si>
  <si>
    <t>ASSESSMENT  2024</t>
  </si>
  <si>
    <t>CLOSING BAL (INDEBTEDNESS) 31/8/2024</t>
  </si>
  <si>
    <t xml:space="preserve">UNIVERSAL ENERGY </t>
  </si>
  <si>
    <t>ALL GRACE</t>
  </si>
  <si>
    <t>Q2 JAN - JUNE 2024</t>
  </si>
  <si>
    <t>USED FOR GAS PLANT</t>
  </si>
  <si>
    <t>Q2 JAN - MAR 2024</t>
  </si>
  <si>
    <t>NPDC OML 60</t>
  </si>
  <si>
    <t>NPDC OML 61</t>
  </si>
  <si>
    <t>NPDC OML63</t>
  </si>
  <si>
    <t xml:space="preserve"> Legacy Reconciliation is ongoing from 2018 to 2023. </t>
  </si>
  <si>
    <t xml:space="preserve"> Legacy Reconciliation is ongoing from 2018 to 2023. The opening balance for NNPC-MOBIL as at 1/1/2022 is shared equally on its assets pending the outcome of the ongoing reconciliation.</t>
  </si>
  <si>
    <t>Assessment for Q1 2024 reconciled  &amp; (Q2 RECONCILIATION ONGOING).  Legacy Reconciliation is ongoing from 2018 to 2023. The opening balance for NNPC-SPDC as at 1/1/2022 is shared equally on its assets pending the outcome of the ongoing reconciliation.</t>
  </si>
  <si>
    <t>PAN OCEAN</t>
  </si>
  <si>
    <t>Assessment is provisional pending reconciliation with the Company</t>
  </si>
  <si>
    <t>ESSO(USAN)</t>
  </si>
  <si>
    <t>TUPNI(EGINA)</t>
  </si>
  <si>
    <t>STARDEEP</t>
  </si>
  <si>
    <t>PANOCEAN OML 147</t>
  </si>
  <si>
    <t>NPDC</t>
  </si>
  <si>
    <t>General Hydrocarbon</t>
  </si>
  <si>
    <t xml:space="preserve">CONOIL PRODUCING </t>
  </si>
  <si>
    <t>ELCREST E&amp;P</t>
  </si>
  <si>
    <t>FIRSTHY DROCARBON NIGERIA</t>
  </si>
  <si>
    <t>ND WESTERN</t>
  </si>
  <si>
    <t>as at Q2 2022</t>
  </si>
  <si>
    <t xml:space="preserve">SHORELINE NATURAL RESOURCES </t>
  </si>
  <si>
    <t>STATUS REPORT OF OPERATORS AS AT AUGUST 2024- NGN GAS ROYALTY</t>
  </si>
  <si>
    <t xml:space="preserve">ASSESSMENT 2023) </t>
  </si>
  <si>
    <t>CHORUS</t>
  </si>
  <si>
    <t>Reconciliation is going from 2018</t>
  </si>
  <si>
    <t>NNPC - TOTAL</t>
  </si>
  <si>
    <t>Q1 ASSESSMENNT</t>
  </si>
  <si>
    <t>NNPC - CHEVRON</t>
  </si>
  <si>
    <t>NEPL OML 34</t>
  </si>
  <si>
    <t>NEPL OML 42</t>
  </si>
  <si>
    <t>NEPL OML 41</t>
  </si>
  <si>
    <t>NEPL OML 111</t>
  </si>
  <si>
    <t>AMALGAMATED</t>
  </si>
  <si>
    <t>NOTE: AMOUNT IN BRACKET ( ) INDICATES CREDIT WHILE POSITIVE (+) MEANS  INDEBTEDNESS</t>
  </si>
  <si>
    <t>STATUS REPORT OF OPERATORS AS AT AUGUST 2024- USD RENT</t>
  </si>
  <si>
    <t>ASSESSMENT 2022)</t>
  </si>
  <si>
    <t>PAYMENTS (JAN-  DEC. 2022)</t>
  </si>
  <si>
    <t>PAYMENTS (JAN-NOV 2023)</t>
  </si>
  <si>
    <t>AMNI INTERNATIONAL PETROLEUM DEVELOPMENT COMPANY</t>
  </si>
  <si>
    <t>CHEVRON NIGERIA LIMITED(OML 89)</t>
  </si>
  <si>
    <t>MOBIL PRODUCING NIGERIA UNLIMITED(OML1047)</t>
  </si>
  <si>
    <t>SHELL PETROLEUM DEVELOPMENT COMPANY(OML 25)</t>
  </si>
  <si>
    <t>SHELL PETROLEUM DEVELOPMENT COMPANY(OML 31)</t>
  </si>
  <si>
    <t>SHELL PETROLEUM DEVELOPMENT COMPANY(OML 33)</t>
  </si>
  <si>
    <t>SHELL PETROLEUM DEVELOPMENT COMPANY(OML 36)</t>
  </si>
  <si>
    <t>SHELL PETROLEUM DEVELOPMENT COMPANY(OML 74)</t>
  </si>
  <si>
    <t>SHELL PETROLEUM DEVELOPMENT COMPANY(OML 77)</t>
  </si>
  <si>
    <t>STERLING EXPLORATION LIMITED</t>
  </si>
  <si>
    <t>WEST AFRICAN EXPLORATION</t>
  </si>
  <si>
    <t>STATOIL NIG LIMITED(-PSC)</t>
  </si>
  <si>
    <t>NNPC TUPNI(AKPO)</t>
  </si>
  <si>
    <t>NPDC-SR</t>
  </si>
  <si>
    <t>NEPL -(OML64)</t>
  </si>
  <si>
    <t>NEPL -(OML66)</t>
  </si>
  <si>
    <t>AMALGAMATED OIL (SR)</t>
  </si>
  <si>
    <t>CRONWELL PETROLEUM LTD( SR)</t>
  </si>
  <si>
    <t>EMERALD ENERGY RESOURCES LTD (SR)</t>
  </si>
  <si>
    <t>EQUATOR EXPLORATION LIMITED &amp; CO OPL 321 &amp; 323</t>
  </si>
  <si>
    <t>EXPRESS PETROLEUM &amp; GAS COMPANU LTD (SR)</t>
  </si>
  <si>
    <t>revoked</t>
  </si>
  <si>
    <t>NOREAST PETROLEUM (SR)</t>
  </si>
  <si>
    <t xml:space="preserve">OPTIMUM </t>
  </si>
  <si>
    <t>PEAK PETROLEUM (SR)</t>
  </si>
  <si>
    <t>AFRICOIL</t>
  </si>
  <si>
    <t>FIRST ARIES</t>
  </si>
  <si>
    <t>HERITAGE</t>
  </si>
  <si>
    <t>NNPC FESS</t>
  </si>
  <si>
    <t>OIL &amp; GAS</t>
  </si>
  <si>
    <t>ORIENTA ENERGY(115)</t>
  </si>
  <si>
    <t>GENERAL HYDROCARBON</t>
  </si>
  <si>
    <t xml:space="preserve">revoked </t>
  </si>
  <si>
    <t xml:space="preserve">ALL GRACE </t>
  </si>
  <si>
    <t>BRITTANIA- U</t>
  </si>
  <si>
    <t>PILLAR OIL</t>
  </si>
  <si>
    <t>UNIVERSAL</t>
  </si>
  <si>
    <t>ARADEL</t>
  </si>
  <si>
    <t>NURPC</t>
  </si>
  <si>
    <t>ROYALTY OIL</t>
  </si>
  <si>
    <t>ROYALTY GAS</t>
  </si>
  <si>
    <t>ROYALTY GAS NGN</t>
  </si>
  <si>
    <t>GAS FLARE</t>
  </si>
  <si>
    <t>RENT</t>
  </si>
  <si>
    <t>FIRS</t>
  </si>
  <si>
    <t>$</t>
  </si>
  <si>
    <t>NGN</t>
  </si>
  <si>
    <t>PPT</t>
  </si>
  <si>
    <t>CIT</t>
  </si>
  <si>
    <t>EDT</t>
  </si>
  <si>
    <t>VAT</t>
  </si>
  <si>
    <t>WITH HOILDING</t>
  </si>
  <si>
    <t>LRP</t>
  </si>
  <si>
    <t xml:space="preserve">Grand Total </t>
  </si>
  <si>
    <t>Total</t>
  </si>
  <si>
    <t>2023 liabilty status as per 31/08/2024</t>
  </si>
  <si>
    <t>As at 31 August 2024</t>
  </si>
  <si>
    <t xml:space="preserve">Description </t>
  </si>
  <si>
    <t>As at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</si>
</sst>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
    <numFmt numFmtId="166" formatCode="_-* #,##0_-;\-* #,##0_-;_-* &quot;-&quot;??_-;_-@_-"/>
  </numFmts>
  <fonts count="24"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sz val="12"/>
      <color rgb="FF000000"/>
      <name val="Times New Roman"/>
      <family val="1"/>
    </font>
    <font>
      <b/>
      <sz val="12"/>
      <color rgb="FFFFFFFF"/>
      <name val="Times New Roman"/>
      <family val="1"/>
    </font>
    <font>
      <b/>
      <sz val="11"/>
      <name val="Times New Roman"/>
      <family val="1"/>
    </font>
    <font>
      <sz val="11"/>
      <name val="Times New Roman"/>
      <family val="1"/>
    </font>
    <font>
      <b/>
      <sz val="28"/>
      <name val="Times New Roman"/>
      <family val="1"/>
    </font>
    <font>
      <b/>
      <sz val="16"/>
      <name val="Times New Roman"/>
      <family val="1"/>
    </font>
    <font>
      <b/>
      <sz val="12"/>
      <color theme="1"/>
      <name val="Times New Roman"/>
      <family val="1"/>
    </font>
    <font>
      <sz val="20"/>
      <name val="Times New Roman"/>
      <family val="1"/>
    </font>
    <font>
      <b/>
      <sz val="20"/>
      <name val="Times New Roman"/>
      <family val="1"/>
    </font>
    <font>
      <sz val="12"/>
      <color theme="1"/>
      <name val="Times New Roman"/>
      <family val="1"/>
    </font>
    <font>
      <b/>
      <sz val="12"/>
      <name val="Times New Roman"/>
      <family val="1"/>
    </font>
    <font>
      <sz val="12"/>
      <name val="Times New Roman"/>
      <family val="1"/>
    </font>
    <font>
      <sz val="12"/>
      <color rgb="FFFF0000"/>
      <name val="Times New Roman"/>
      <family val="1"/>
    </font>
    <font>
      <sz val="12"/>
      <color theme="9"/>
      <name val="Times New Roman"/>
      <family val="1"/>
    </font>
    <font>
      <b/>
      <sz val="10"/>
      <name val="Times New Roman"/>
      <family val="1"/>
    </font>
    <font>
      <sz val="10"/>
      <color theme="1"/>
      <name val="Times New Roman"/>
      <family val="1"/>
    </font>
    <font>
      <b/>
      <sz val="10"/>
      <color theme="1"/>
      <name val="Times New Roman"/>
      <family val="1"/>
    </font>
    <font>
      <sz val="10"/>
      <name val="Times New Roman"/>
      <family val="1"/>
    </font>
    <font>
      <sz val="28"/>
      <name val="Times New Roman"/>
      <family val="1"/>
    </font>
    <font>
      <b/>
      <sz val="24"/>
      <name val="Times New Roman"/>
      <family val="1"/>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right/>
      <top style="thin">
        <color indexed="64"/>
      </top>
      <bottom style="double">
        <color indexed="64"/>
      </bottom>
      <diagonal/>
    </border>
    <border>
      <left style="thin">
        <color auto="1"/>
      </left>
      <right style="thin">
        <color auto="1"/>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233">
    <xf numFmtId="0" fontId="0" fillId="0" borderId="0" xfId="0"/>
    <xf numFmtId="0" fontId="2" fillId="0" borderId="0" xfId="0" applyFont="1"/>
    <xf numFmtId="0" fontId="3" fillId="0" borderId="0" xfId="0" applyFont="1"/>
    <xf numFmtId="166" fontId="2" fillId="0" borderId="0" xfId="1" applyNumberFormat="1" applyFont="1"/>
    <xf numFmtId="0" fontId="3" fillId="0" borderId="16" xfId="0" applyFont="1" applyBorder="1"/>
    <xf numFmtId="166" fontId="3" fillId="0" borderId="16" xfId="1" applyNumberFormat="1" applyFont="1" applyBorder="1"/>
    <xf numFmtId="166" fontId="2" fillId="0" borderId="0" xfId="0" applyNumberFormat="1" applyFont="1"/>
    <xf numFmtId="166" fontId="3" fillId="0" borderId="16" xfId="0" applyNumberFormat="1" applyFont="1" applyBorder="1"/>
    <xf numFmtId="166" fontId="2" fillId="0" borderId="0" xfId="1" applyNumberFormat="1" applyFont="1" applyAlignment="1">
      <alignment vertical="center"/>
    </xf>
    <xf numFmtId="166" fontId="3" fillId="0" borderId="0" xfId="1" applyNumberFormat="1" applyFont="1" applyBorder="1"/>
    <xf numFmtId="0" fontId="2" fillId="0" borderId="0" xfId="2" applyFont="1" applyFill="1"/>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Fill="1"/>
    <xf numFmtId="0" fontId="6" fillId="0" borderId="0" xfId="2" applyFont="1" applyFill="1" applyAlignment="1">
      <alignment wrapText="1"/>
    </xf>
    <xf numFmtId="0" fontId="6" fillId="0" borderId="1" xfId="2" applyFont="1" applyFill="1" applyBorder="1" applyAlignment="1">
      <alignment horizontal="center"/>
    </xf>
    <xf numFmtId="0" fontId="6" fillId="0" borderId="2" xfId="2" applyFont="1" applyFill="1" applyBorder="1" applyAlignment="1">
      <alignment horizontal="center"/>
    </xf>
    <xf numFmtId="0" fontId="6" fillId="0" borderId="1" xfId="2" applyFont="1" applyFill="1" applyBorder="1" applyAlignment="1">
      <alignment horizontal="center" wrapText="1"/>
    </xf>
    <xf numFmtId="0" fontId="3" fillId="0" borderId="0" xfId="2" applyFont="1" applyFill="1" applyAlignment="1">
      <alignment horizontal="center" wrapText="1"/>
    </xf>
    <xf numFmtId="0" fontId="2" fillId="0" borderId="1" xfId="2" applyFont="1" applyFill="1" applyBorder="1" applyAlignment="1">
      <alignment horizontal="center"/>
    </xf>
    <xf numFmtId="0" fontId="2" fillId="0" borderId="1" xfId="2" applyFont="1" applyFill="1" applyBorder="1" applyAlignment="1">
      <alignment wrapText="1"/>
    </xf>
    <xf numFmtId="4" fontId="2" fillId="0" borderId="1" xfId="2" applyNumberFormat="1" applyFont="1" applyFill="1" applyBorder="1"/>
    <xf numFmtId="4" fontId="7" fillId="0" borderId="1" xfId="2" applyNumberFormat="1" applyFont="1" applyFill="1" applyBorder="1"/>
    <xf numFmtId="164" fontId="2" fillId="0" borderId="1" xfId="3" applyNumberFormat="1" applyFont="1" applyFill="1" applyBorder="1"/>
    <xf numFmtId="4" fontId="2" fillId="0" borderId="1" xfId="2" applyNumberFormat="1" applyFont="1" applyFill="1" applyBorder="1" applyAlignment="1">
      <alignment wrapText="1"/>
    </xf>
    <xf numFmtId="4" fontId="2" fillId="0" borderId="1" xfId="2" applyNumberFormat="1" applyFont="1" applyFill="1" applyBorder="1" applyAlignment="1">
      <alignment horizontal="left" wrapText="1"/>
    </xf>
    <xf numFmtId="0" fontId="2" fillId="0" borderId="1" xfId="2" applyFont="1" applyFill="1" applyBorder="1" applyAlignment="1">
      <alignment horizontal="left" wrapText="1"/>
    </xf>
    <xf numFmtId="0" fontId="7" fillId="0" borderId="1" xfId="2" applyFont="1" applyFill="1" applyBorder="1" applyAlignment="1">
      <alignment horizontal="center"/>
    </xf>
    <xf numFmtId="0" fontId="7" fillId="0" borderId="1" xfId="2" applyFont="1" applyFill="1" applyBorder="1" applyAlignment="1">
      <alignment wrapText="1"/>
    </xf>
    <xf numFmtId="4" fontId="7" fillId="0" borderId="1" xfId="2" applyNumberFormat="1" applyFont="1" applyFill="1" applyBorder="1" applyAlignment="1">
      <alignment wrapText="1"/>
    </xf>
    <xf numFmtId="0" fontId="7" fillId="0" borderId="1" xfId="2" applyFont="1" applyFill="1" applyBorder="1" applyAlignment="1">
      <alignment vertical="center" wrapText="1"/>
    </xf>
    <xf numFmtId="0" fontId="7" fillId="0" borderId="1" xfId="2" applyFont="1" applyFill="1" applyBorder="1" applyAlignment="1">
      <alignment horizontal="center" vertical="center"/>
    </xf>
    <xf numFmtId="43" fontId="2" fillId="0" borderId="0" xfId="3" applyFont="1" applyFill="1"/>
    <xf numFmtId="43" fontId="2" fillId="0" borderId="0" xfId="2" applyNumberFormat="1" applyFont="1" applyFill="1"/>
    <xf numFmtId="0" fontId="7" fillId="0" borderId="0" xfId="2" applyFont="1" applyFill="1"/>
    <xf numFmtId="164" fontId="7" fillId="0" borderId="1" xfId="3" applyNumberFormat="1" applyFont="1" applyFill="1" applyBorder="1"/>
    <xf numFmtId="0" fontId="7" fillId="0" borderId="3" xfId="2" applyFont="1" applyFill="1" applyBorder="1" applyAlignment="1">
      <alignment wrapText="1"/>
    </xf>
    <xf numFmtId="0" fontId="7" fillId="0" borderId="3" xfId="2" applyFont="1" applyFill="1" applyBorder="1" applyAlignment="1">
      <alignment horizontal="center"/>
    </xf>
    <xf numFmtId="4" fontId="7" fillId="0" borderId="0" xfId="2" applyNumberFormat="1" applyFont="1" applyFill="1" applyAlignment="1">
      <alignment wrapText="1"/>
    </xf>
    <xf numFmtId="0" fontId="7" fillId="0" borderId="1" xfId="2" applyFont="1" applyFill="1" applyBorder="1"/>
    <xf numFmtId="4" fontId="6" fillId="0" borderId="1" xfId="2" applyNumberFormat="1" applyFont="1" applyFill="1" applyBorder="1"/>
    <xf numFmtId="164" fontId="3" fillId="0" borderId="1" xfId="3" applyNumberFormat="1" applyFont="1" applyFill="1" applyBorder="1"/>
    <xf numFmtId="0" fontId="3" fillId="0" borderId="0" xfId="2" applyFont="1" applyFill="1" applyAlignment="1">
      <alignment horizontal="left"/>
    </xf>
    <xf numFmtId="0" fontId="2" fillId="0" borderId="0" xfId="2" applyFont="1" applyFill="1" applyAlignment="1">
      <alignment wrapText="1"/>
    </xf>
    <xf numFmtId="0" fontId="2" fillId="0" borderId="0" xfId="2" applyFont="1" applyFill="1" applyAlignment="1">
      <alignment horizontal="center"/>
    </xf>
    <xf numFmtId="164" fontId="11" fillId="0" borderId="1" xfId="3" applyNumberFormat="1" applyFont="1" applyFill="1" applyBorder="1"/>
    <xf numFmtId="0" fontId="8" fillId="0" borderId="0" xfId="2" applyFont="1" applyFill="1" applyAlignment="1">
      <alignment vertical="center"/>
    </xf>
    <xf numFmtId="0" fontId="8" fillId="0" borderId="0" xfId="2" applyFont="1" applyFill="1"/>
    <xf numFmtId="0" fontId="8" fillId="0" borderId="1" xfId="2" applyFont="1" applyFill="1" applyBorder="1" applyAlignment="1">
      <alignment horizontal="centerContinuous"/>
    </xf>
    <xf numFmtId="0" fontId="8" fillId="0" borderId="2" xfId="2" applyFont="1" applyFill="1" applyBorder="1" applyAlignment="1">
      <alignment horizontal="center"/>
    </xf>
    <xf numFmtId="0" fontId="8" fillId="0" borderId="2" xfId="2" applyFont="1" applyFill="1" applyBorder="1" applyAlignment="1">
      <alignment horizontal="center"/>
    </xf>
    <xf numFmtId="0" fontId="9" fillId="0" borderId="1" xfId="2" applyFont="1" applyFill="1" applyBorder="1" applyAlignment="1">
      <alignment horizontal="center" wrapText="1"/>
    </xf>
    <xf numFmtId="0" fontId="10" fillId="0" borderId="0" xfId="2" applyFont="1" applyFill="1" applyAlignment="1">
      <alignment horizontal="center" wrapText="1"/>
    </xf>
    <xf numFmtId="0" fontId="11" fillId="0" borderId="1" xfId="2" applyFont="1" applyFill="1" applyBorder="1" applyAlignment="1">
      <alignment horizontal="center"/>
    </xf>
    <xf numFmtId="0" fontId="11" fillId="0" borderId="1" xfId="2" applyFont="1" applyFill="1" applyBorder="1" applyAlignment="1">
      <alignment wrapText="1"/>
    </xf>
    <xf numFmtId="4" fontId="11" fillId="0" borderId="1" xfId="2" applyNumberFormat="1" applyFont="1" applyFill="1" applyBorder="1"/>
    <xf numFmtId="0" fontId="11" fillId="0" borderId="1" xfId="2" applyFont="1" applyFill="1" applyBorder="1" applyAlignment="1">
      <alignment horizontal="center" vertical="center"/>
    </xf>
    <xf numFmtId="2" fontId="11" fillId="0" borderId="1" xfId="3" applyNumberFormat="1" applyFont="1" applyFill="1" applyBorder="1"/>
    <xf numFmtId="164" fontId="11" fillId="0" borderId="1" xfId="4" applyFont="1" applyFill="1" applyBorder="1"/>
    <xf numFmtId="4" fontId="11" fillId="0" borderId="1" xfId="2" applyNumberFormat="1" applyFont="1" applyFill="1" applyBorder="1" applyAlignment="1">
      <alignment wrapText="1"/>
    </xf>
    <xf numFmtId="2" fontId="11" fillId="0" borderId="1" xfId="4" applyNumberFormat="1" applyFont="1" applyFill="1" applyBorder="1"/>
    <xf numFmtId="164" fontId="11" fillId="0" borderId="0" xfId="4" applyFont="1" applyFill="1"/>
    <xf numFmtId="0" fontId="12" fillId="0" borderId="1" xfId="2" applyFont="1" applyFill="1" applyBorder="1" applyAlignment="1">
      <alignment horizontal="center"/>
    </xf>
    <xf numFmtId="0" fontId="12" fillId="0" borderId="1" xfId="2" applyFont="1" applyFill="1" applyBorder="1" applyAlignment="1">
      <alignment wrapText="1"/>
    </xf>
    <xf numFmtId="4" fontId="12" fillId="0" borderId="1" xfId="2" applyNumberFormat="1" applyFont="1" applyFill="1" applyBorder="1"/>
    <xf numFmtId="164" fontId="12" fillId="0" borderId="1" xfId="3" applyNumberFormat="1" applyFont="1" applyFill="1" applyBorder="1"/>
    <xf numFmtId="0" fontId="13" fillId="0" borderId="0" xfId="2" applyFont="1" applyFill="1"/>
    <xf numFmtId="0" fontId="14" fillId="0" borderId="0" xfId="2" applyFont="1" applyFill="1" applyAlignment="1">
      <alignment vertical="center"/>
    </xf>
    <xf numFmtId="0" fontId="14" fillId="0" borderId="0" xfId="2" applyFont="1" applyFill="1"/>
    <xf numFmtId="0" fontId="14" fillId="0" borderId="1" xfId="2" applyFont="1" applyFill="1" applyBorder="1" applyAlignment="1">
      <alignment horizontal="centerContinuous"/>
    </xf>
    <xf numFmtId="0" fontId="14" fillId="0" borderId="2" xfId="2" applyFont="1" applyFill="1" applyBorder="1" applyAlignment="1">
      <alignment horizontal="center"/>
    </xf>
    <xf numFmtId="0" fontId="14" fillId="0" borderId="2" xfId="2" applyFont="1" applyFill="1" applyBorder="1" applyAlignment="1">
      <alignment horizontal="center"/>
    </xf>
    <xf numFmtId="0" fontId="14" fillId="0" borderId="1" xfId="2" applyFont="1" applyFill="1" applyBorder="1" applyAlignment="1">
      <alignment horizontal="center" wrapText="1"/>
    </xf>
    <xf numFmtId="0" fontId="15" fillId="0" borderId="1" xfId="2" applyFont="1" applyFill="1" applyBorder="1" applyAlignment="1">
      <alignment horizontal="center"/>
    </xf>
    <xf numFmtId="0" fontId="15" fillId="0" borderId="1" xfId="2" applyFont="1" applyFill="1" applyBorder="1" applyAlignment="1">
      <alignment wrapText="1"/>
    </xf>
    <xf numFmtId="4" fontId="15" fillId="0" borderId="1" xfId="2" applyNumberFormat="1" applyFont="1" applyFill="1" applyBorder="1"/>
    <xf numFmtId="164" fontId="15" fillId="0" borderId="1" xfId="3" applyNumberFormat="1" applyFont="1" applyFill="1" applyBorder="1"/>
    <xf numFmtId="4" fontId="16" fillId="0" borderId="1" xfId="2" applyNumberFormat="1" applyFont="1" applyFill="1" applyBorder="1"/>
    <xf numFmtId="164" fontId="13" fillId="0" borderId="1" xfId="3" applyNumberFormat="1" applyFont="1" applyFill="1" applyBorder="1"/>
    <xf numFmtId="164" fontId="16" fillId="0" borderId="1" xfId="3" applyNumberFormat="1" applyFont="1" applyFill="1" applyBorder="1"/>
    <xf numFmtId="0" fontId="15" fillId="0" borderId="1" xfId="2" applyFont="1" applyFill="1" applyBorder="1" applyAlignment="1">
      <alignment vertical="center" wrapText="1"/>
    </xf>
    <xf numFmtId="0" fontId="15" fillId="0" borderId="1" xfId="2" applyFont="1" applyFill="1" applyBorder="1" applyAlignment="1">
      <alignment horizontal="center" vertical="center"/>
    </xf>
    <xf numFmtId="2" fontId="15" fillId="0" borderId="1" xfId="3" applyNumberFormat="1" applyFont="1" applyFill="1" applyBorder="1"/>
    <xf numFmtId="164" fontId="15" fillId="0" borderId="1" xfId="4" applyFont="1" applyFill="1" applyBorder="1"/>
    <xf numFmtId="4" fontId="15" fillId="0" borderId="1" xfId="2" applyNumberFormat="1" applyFont="1" applyFill="1" applyBorder="1" applyAlignment="1">
      <alignment wrapText="1"/>
    </xf>
    <xf numFmtId="2" fontId="15" fillId="0" borderId="1" xfId="4" applyNumberFormat="1" applyFont="1" applyFill="1" applyBorder="1"/>
    <xf numFmtId="4" fontId="17" fillId="0" borderId="1" xfId="2" applyNumberFormat="1" applyFont="1" applyFill="1" applyBorder="1"/>
    <xf numFmtId="164" fontId="15" fillId="0" borderId="0" xfId="4" applyFont="1" applyFill="1"/>
    <xf numFmtId="0" fontId="14" fillId="0" borderId="1" xfId="2" applyFont="1" applyFill="1" applyBorder="1" applyAlignment="1">
      <alignment horizontal="center"/>
    </xf>
    <xf numFmtId="0" fontId="14" fillId="0" borderId="1" xfId="2" applyFont="1" applyFill="1" applyBorder="1" applyAlignment="1">
      <alignment wrapText="1"/>
    </xf>
    <xf numFmtId="4" fontId="14" fillId="0" borderId="1" xfId="2" applyNumberFormat="1" applyFont="1" applyFill="1" applyBorder="1"/>
    <xf numFmtId="164" fontId="14" fillId="0" borderId="1" xfId="3" applyNumberFormat="1" applyFont="1" applyFill="1" applyBorder="1"/>
    <xf numFmtId="0" fontId="10" fillId="0" borderId="2" xfId="2" applyFont="1" applyFill="1" applyBorder="1" applyAlignment="1">
      <alignment horizontal="left" wrapText="1"/>
    </xf>
    <xf numFmtId="0" fontId="10" fillId="0" borderId="2" xfId="2" applyFont="1" applyFill="1" applyBorder="1" applyAlignment="1">
      <alignment wrapText="1"/>
    </xf>
    <xf numFmtId="0" fontId="15" fillId="0" borderId="0" xfId="2" applyFont="1" applyFill="1"/>
    <xf numFmtId="0" fontId="13" fillId="0" borderId="0" xfId="2" applyFont="1" applyFill="1" applyAlignment="1">
      <alignment wrapText="1"/>
    </xf>
    <xf numFmtId="0" fontId="13" fillId="0" borderId="0" xfId="2" applyFont="1" applyFill="1" applyAlignment="1">
      <alignment horizontal="center"/>
    </xf>
    <xf numFmtId="0" fontId="14" fillId="0" borderId="5" xfId="2" applyFont="1" applyFill="1" applyBorder="1" applyAlignment="1">
      <alignment horizontal="center"/>
    </xf>
    <xf numFmtId="0" fontId="6" fillId="0" borderId="0" xfId="2" applyFont="1" applyFill="1" applyAlignment="1">
      <alignment horizontal="centerContinuous"/>
    </xf>
    <xf numFmtId="0" fontId="6" fillId="0" borderId="0" xfId="2" applyFont="1" applyFill="1" applyAlignment="1">
      <alignment horizontal="left"/>
    </xf>
    <xf numFmtId="0" fontId="6" fillId="0" borderId="1" xfId="2" applyFont="1" applyFill="1" applyBorder="1" applyAlignment="1">
      <alignment horizontal="centerContinuous"/>
    </xf>
    <xf numFmtId="0" fontId="6" fillId="0" borderId="1" xfId="2" applyFont="1" applyFill="1" applyBorder="1" applyAlignment="1">
      <alignment horizontal="center"/>
    </xf>
    <xf numFmtId="4" fontId="7" fillId="0" borderId="4" xfId="2" applyNumberFormat="1" applyFont="1" applyFill="1" applyBorder="1"/>
    <xf numFmtId="4" fontId="7" fillId="0" borderId="3" xfId="2" applyNumberFormat="1" applyFont="1" applyFill="1" applyBorder="1"/>
    <xf numFmtId="0" fontId="7" fillId="0" borderId="7" xfId="2" applyFont="1" applyFill="1" applyBorder="1" applyAlignment="1">
      <alignment wrapText="1"/>
    </xf>
    <xf numFmtId="0" fontId="7" fillId="0" borderId="7" xfId="2" applyFont="1" applyFill="1" applyBorder="1" applyAlignment="1">
      <alignment horizontal="center"/>
    </xf>
    <xf numFmtId="4" fontId="7" fillId="0" borderId="7" xfId="2" applyNumberFormat="1" applyFont="1" applyFill="1" applyBorder="1"/>
    <xf numFmtId="164" fontId="7" fillId="0" borderId="1" xfId="4" applyFont="1" applyFill="1" applyBorder="1" applyAlignment="1">
      <alignment wrapText="1"/>
    </xf>
    <xf numFmtId="4" fontId="6" fillId="0" borderId="3" xfId="2" applyNumberFormat="1" applyFont="1" applyFill="1" applyBorder="1"/>
    <xf numFmtId="0" fontId="6" fillId="0" borderId="0" xfId="2" applyFont="1" applyFill="1" applyAlignment="1">
      <alignment horizontal="center" wrapText="1"/>
    </xf>
    <xf numFmtId="4" fontId="7" fillId="0" borderId="5" xfId="2" applyNumberFormat="1" applyFont="1" applyFill="1" applyBorder="1"/>
    <xf numFmtId="4" fontId="7" fillId="0" borderId="6" xfId="2" applyNumberFormat="1" applyFont="1" applyFill="1" applyBorder="1"/>
    <xf numFmtId="164" fontId="7" fillId="0" borderId="3" xfId="4" applyFont="1" applyFill="1" applyBorder="1"/>
    <xf numFmtId="0" fontId="7" fillId="0" borderId="0" xfId="2" applyFont="1" applyFill="1" applyAlignment="1">
      <alignment wrapText="1"/>
    </xf>
    <xf numFmtId="0" fontId="7" fillId="0" borderId="0" xfId="2" applyFont="1" applyFill="1" applyAlignment="1">
      <alignment horizontal="center"/>
    </xf>
    <xf numFmtId="0" fontId="14" fillId="0" borderId="8" xfId="2" applyFont="1" applyFill="1" applyBorder="1" applyAlignment="1">
      <alignment vertical="center"/>
    </xf>
    <xf numFmtId="0" fontId="15" fillId="0" borderId="9" xfId="2" applyFont="1" applyFill="1" applyBorder="1"/>
    <xf numFmtId="0" fontId="14" fillId="0" borderId="9" xfId="2" applyFont="1" applyFill="1" applyBorder="1" applyAlignment="1">
      <alignment vertical="center"/>
    </xf>
    <xf numFmtId="43" fontId="14" fillId="0" borderId="9" xfId="1" applyFont="1" applyFill="1" applyBorder="1" applyAlignment="1">
      <alignment vertical="center"/>
    </xf>
    <xf numFmtId="0" fontId="14" fillId="0" borderId="10" xfId="2" applyFont="1" applyFill="1" applyBorder="1" applyAlignment="1">
      <alignment vertical="center" wrapText="1"/>
    </xf>
    <xf numFmtId="0" fontId="14" fillId="0" borderId="11" xfId="2" applyFont="1" applyFill="1" applyBorder="1"/>
    <xf numFmtId="43" fontId="14" fillId="0" borderId="0" xfId="1" applyFont="1" applyFill="1"/>
    <xf numFmtId="0" fontId="14" fillId="0" borderId="12" xfId="2" applyFont="1" applyFill="1" applyBorder="1" applyAlignment="1">
      <alignment wrapText="1"/>
    </xf>
    <xf numFmtId="0" fontId="14" fillId="0" borderId="13" xfId="2" applyFont="1" applyFill="1" applyBorder="1"/>
    <xf numFmtId="0" fontId="15" fillId="0" borderId="14" xfId="2" applyFont="1" applyFill="1" applyBorder="1"/>
    <xf numFmtId="0" fontId="14" fillId="0" borderId="14" xfId="2" applyFont="1" applyFill="1" applyBorder="1"/>
    <xf numFmtId="43" fontId="14" fillId="0" borderId="14" xfId="1" applyFont="1" applyFill="1" applyBorder="1"/>
    <xf numFmtId="0" fontId="14" fillId="0" borderId="15" xfId="2" applyFont="1" applyFill="1" applyBorder="1" applyAlignment="1">
      <alignment wrapText="1"/>
    </xf>
    <xf numFmtId="0" fontId="14" fillId="0" borderId="5" xfId="2" applyFont="1" applyFill="1" applyBorder="1" applyAlignment="1">
      <alignment horizontal="left"/>
    </xf>
    <xf numFmtId="0" fontId="14" fillId="0" borderId="2" xfId="2" applyFont="1" applyFill="1" applyBorder="1" applyAlignment="1">
      <alignment horizontal="left"/>
    </xf>
    <xf numFmtId="43" fontId="14" fillId="0" borderId="2" xfId="1" applyFont="1" applyFill="1" applyBorder="1" applyAlignment="1">
      <alignment horizontal="center"/>
    </xf>
    <xf numFmtId="0" fontId="14" fillId="0" borderId="6" xfId="2" applyFont="1" applyFill="1" applyBorder="1" applyAlignment="1">
      <alignment horizontal="center" wrapText="1"/>
    </xf>
    <xf numFmtId="0" fontId="14" fillId="0" borderId="0" xfId="2" applyFont="1" applyFill="1" applyAlignment="1">
      <alignment horizontal="center" wrapText="1"/>
    </xf>
    <xf numFmtId="43" fontId="15" fillId="0" borderId="1" xfId="1" applyFont="1" applyFill="1" applyBorder="1"/>
    <xf numFmtId="164" fontId="15" fillId="0" borderId="1" xfId="2" applyNumberFormat="1" applyFont="1" applyFill="1" applyBorder="1" applyAlignment="1">
      <alignment wrapText="1"/>
    </xf>
    <xf numFmtId="43" fontId="15" fillId="0" borderId="0" xfId="3" applyFont="1" applyFill="1"/>
    <xf numFmtId="165" fontId="15" fillId="0" borderId="0" xfId="0" applyNumberFormat="1" applyFont="1" applyFill="1"/>
    <xf numFmtId="0" fontId="15" fillId="0" borderId="3" xfId="2" applyFont="1" applyFill="1" applyBorder="1" applyAlignment="1">
      <alignment wrapText="1"/>
    </xf>
    <xf numFmtId="0" fontId="15" fillId="0" borderId="3" xfId="2" applyFont="1" applyFill="1" applyBorder="1" applyAlignment="1">
      <alignment horizontal="center"/>
    </xf>
    <xf numFmtId="0" fontId="15" fillId="0" borderId="8" xfId="2" applyFont="1" applyFill="1" applyBorder="1" applyAlignment="1">
      <alignment wrapText="1"/>
    </xf>
    <xf numFmtId="4" fontId="15" fillId="0" borderId="0" xfId="0" applyNumberFormat="1" applyFont="1" applyFill="1"/>
    <xf numFmtId="0" fontId="15" fillId="0" borderId="1" xfId="2" applyFont="1" applyFill="1" applyBorder="1"/>
    <xf numFmtId="43" fontId="14" fillId="0" borderId="1" xfId="1" applyFont="1" applyFill="1" applyBorder="1"/>
    <xf numFmtId="0" fontId="14" fillId="0" borderId="0" xfId="2" applyFont="1" applyFill="1" applyAlignment="1">
      <alignment horizontal="left"/>
    </xf>
    <xf numFmtId="43" fontId="15" fillId="0" borderId="0" xfId="1" applyFont="1" applyFill="1"/>
    <xf numFmtId="0" fontId="15" fillId="0" borderId="0" xfId="2" applyFont="1" applyFill="1" applyAlignment="1">
      <alignment wrapText="1"/>
    </xf>
    <xf numFmtId="0" fontId="15" fillId="0" borderId="0" xfId="2" applyFont="1" applyFill="1" applyAlignment="1">
      <alignment horizontal="center"/>
    </xf>
    <xf numFmtId="0" fontId="2" fillId="0" borderId="0" xfId="0" applyFont="1" applyFill="1" applyBorder="1"/>
    <xf numFmtId="0" fontId="3" fillId="0" borderId="0" xfId="0" applyFont="1" applyFill="1" applyBorder="1" applyAlignment="1">
      <alignment horizontal="center"/>
    </xf>
    <xf numFmtId="0" fontId="3" fillId="0" borderId="0" xfId="0" applyFont="1" applyFill="1" applyBorder="1" applyAlignment="1">
      <alignment horizontal="left"/>
    </xf>
    <xf numFmtId="43" fontId="3" fillId="0" borderId="0" xfId="0" applyNumberFormat="1" applyFont="1" applyFill="1" applyBorder="1"/>
    <xf numFmtId="0" fontId="0" fillId="0" borderId="0" xfId="0" applyFill="1" applyBorder="1"/>
    <xf numFmtId="3" fontId="4" fillId="0" borderId="0" xfId="0" applyNumberFormat="1" applyFont="1" applyFill="1" applyBorder="1"/>
    <xf numFmtId="3" fontId="0" fillId="0" borderId="0" xfId="0" applyNumberFormat="1" applyFill="1" applyBorder="1"/>
    <xf numFmtId="0" fontId="3" fillId="0" borderId="0" xfId="0" applyFont="1" applyFill="1" applyBorder="1"/>
    <xf numFmtId="0" fontId="5" fillId="0" borderId="0" xfId="0" applyFont="1" applyFill="1" applyBorder="1" applyAlignment="1">
      <alignment horizontal="right" vertical="center"/>
    </xf>
    <xf numFmtId="43" fontId="0" fillId="0" borderId="0" xfId="1" applyFont="1" applyFill="1" applyBorder="1"/>
    <xf numFmtId="43" fontId="0" fillId="0" borderId="0" xfId="0" applyNumberFormat="1" applyFill="1" applyBorder="1"/>
    <xf numFmtId="43" fontId="2" fillId="0" borderId="0" xfId="1" applyFont="1" applyFill="1" applyBorder="1"/>
    <xf numFmtId="4" fontId="2" fillId="0" borderId="0" xfId="0" applyNumberFormat="1" applyFont="1" applyFill="1" applyBorder="1"/>
    <xf numFmtId="9" fontId="2" fillId="0" borderId="0" xfId="5" applyFont="1" applyFill="1" applyBorder="1"/>
    <xf numFmtId="166" fontId="2" fillId="0" borderId="0" xfId="1" applyNumberFormat="1" applyFont="1" applyFill="1" applyBorder="1"/>
    <xf numFmtId="43" fontId="2" fillId="0" borderId="0" xfId="0" applyNumberFormat="1" applyFont="1" applyFill="1" applyBorder="1"/>
    <xf numFmtId="0" fontId="3" fillId="0" borderId="0" xfId="0" applyFont="1" applyFill="1" applyBorder="1" applyAlignment="1"/>
    <xf numFmtId="0" fontId="18" fillId="0" borderId="1" xfId="2" applyFont="1" applyBorder="1" applyAlignment="1">
      <alignment horizontal="center"/>
    </xf>
    <xf numFmtId="0" fontId="18" fillId="0" borderId="2" xfId="2" applyFont="1" applyBorder="1" applyAlignment="1">
      <alignment horizontal="center"/>
    </xf>
    <xf numFmtId="0" fontId="18" fillId="0" borderId="1" xfId="2" applyFont="1" applyBorder="1" applyAlignment="1">
      <alignment horizontal="center" wrapText="1"/>
    </xf>
    <xf numFmtId="0" fontId="19" fillId="0" borderId="0" xfId="2" applyFont="1"/>
    <xf numFmtId="0" fontId="20" fillId="0" borderId="0" xfId="2" applyFont="1" applyAlignment="1">
      <alignment horizontal="center" wrapText="1"/>
    </xf>
    <xf numFmtId="0" fontId="21" fillId="0" borderId="1" xfId="2" applyFont="1" applyBorder="1" applyAlignment="1">
      <alignment horizontal="center"/>
    </xf>
    <xf numFmtId="0" fontId="21" fillId="0" borderId="1" xfId="2" applyFont="1" applyBorder="1" applyAlignment="1">
      <alignment wrapText="1"/>
    </xf>
    <xf numFmtId="4" fontId="19" fillId="0" borderId="1" xfId="2" applyNumberFormat="1" applyFont="1" applyBorder="1"/>
    <xf numFmtId="4" fontId="21" fillId="0" borderId="1" xfId="2" applyNumberFormat="1" applyFont="1" applyBorder="1"/>
    <xf numFmtId="164" fontId="19" fillId="0" borderId="1" xfId="3" applyNumberFormat="1" applyFont="1" applyFill="1" applyBorder="1"/>
    <xf numFmtId="4" fontId="21" fillId="0" borderId="1" xfId="2" applyNumberFormat="1" applyFont="1" applyBorder="1" applyAlignment="1">
      <alignment wrapText="1"/>
    </xf>
    <xf numFmtId="164" fontId="19" fillId="0" borderId="0" xfId="2" applyNumberFormat="1" applyFont="1"/>
    <xf numFmtId="164" fontId="19" fillId="2" borderId="0" xfId="2" applyNumberFormat="1" applyFont="1" applyFill="1"/>
    <xf numFmtId="0" fontId="18" fillId="2" borderId="17" xfId="2" applyFont="1" applyFill="1" applyBorder="1"/>
    <xf numFmtId="0" fontId="18" fillId="2" borderId="17" xfId="2" applyFont="1" applyFill="1" applyBorder="1" applyAlignment="1">
      <alignment wrapText="1"/>
    </xf>
    <xf numFmtId="0" fontId="18" fillId="2" borderId="17" xfId="2" applyFont="1" applyFill="1" applyBorder="1" applyAlignment="1">
      <alignment horizontal="center"/>
    </xf>
    <xf numFmtId="4" fontId="20" fillId="2" borderId="17" xfId="2" applyNumberFormat="1" applyFont="1" applyFill="1" applyBorder="1"/>
    <xf numFmtId="4" fontId="18" fillId="2" borderId="17" xfId="2" applyNumberFormat="1" applyFont="1" applyFill="1" applyBorder="1"/>
    <xf numFmtId="164" fontId="20" fillId="2" borderId="17" xfId="3" applyNumberFormat="1" applyFont="1" applyFill="1" applyBorder="1"/>
    <xf numFmtId="0" fontId="20" fillId="0" borderId="0" xfId="2" applyFont="1" applyAlignment="1">
      <alignment horizontal="left"/>
    </xf>
    <xf numFmtId="0" fontId="21" fillId="0" borderId="0" xfId="2" applyFont="1"/>
    <xf numFmtId="164" fontId="19" fillId="0" borderId="7" xfId="3" applyNumberFormat="1" applyFont="1" applyFill="1" applyBorder="1"/>
    <xf numFmtId="0" fontId="19" fillId="0" borderId="0" xfId="2" applyFont="1" applyAlignment="1">
      <alignment wrapText="1"/>
    </xf>
    <xf numFmtId="0" fontId="19" fillId="0" borderId="0" xfId="2" applyFont="1" applyAlignment="1">
      <alignment horizontal="center"/>
    </xf>
    <xf numFmtId="0" fontId="22" fillId="0" borderId="0" xfId="2" applyFont="1" applyFill="1"/>
    <xf numFmtId="0" fontId="18" fillId="0" borderId="1" xfId="2" applyFont="1" applyFill="1" applyBorder="1" applyAlignment="1">
      <alignment horizontal="center" wrapText="1"/>
    </xf>
    <xf numFmtId="0" fontId="11" fillId="0" borderId="0" xfId="2" applyFont="1" applyFill="1"/>
    <xf numFmtId="164" fontId="11" fillId="0" borderId="0" xfId="2" applyNumberFormat="1" applyFont="1" applyFill="1"/>
    <xf numFmtId="0" fontId="23" fillId="0" borderId="2" xfId="2" applyFont="1" applyFill="1" applyBorder="1" applyAlignment="1">
      <alignment horizontal="left" wrapText="1"/>
    </xf>
    <xf numFmtId="0" fontId="23" fillId="0" borderId="2" xfId="2" applyFont="1" applyFill="1" applyBorder="1" applyAlignment="1">
      <alignment wrapText="1"/>
    </xf>
    <xf numFmtId="43" fontId="7" fillId="0" borderId="0" xfId="1" applyFont="1" applyFill="1"/>
    <xf numFmtId="0" fontId="14" fillId="0" borderId="0" xfId="2" applyFont="1" applyFill="1" applyAlignment="1">
      <alignment vertical="center" wrapText="1"/>
    </xf>
    <xf numFmtId="0" fontId="14" fillId="0" borderId="0" xfId="2" applyFont="1" applyFill="1" applyAlignment="1">
      <alignment wrapText="1"/>
    </xf>
    <xf numFmtId="0" fontId="14" fillId="0" borderId="0" xfId="2" applyFont="1" applyFill="1" applyAlignment="1">
      <alignment horizontal="centerContinuous"/>
    </xf>
    <xf numFmtId="0" fontId="14" fillId="0" borderId="1" xfId="2" applyFont="1" applyFill="1" applyBorder="1" applyAlignment="1">
      <alignment horizontal="center"/>
    </xf>
    <xf numFmtId="4" fontId="15" fillId="0" borderId="0" xfId="2" applyNumberFormat="1" applyFont="1" applyFill="1"/>
    <xf numFmtId="164" fontId="15" fillId="0" borderId="1" xfId="4" applyFont="1" applyFill="1" applyBorder="1" applyAlignment="1">
      <alignment wrapText="1"/>
    </xf>
    <xf numFmtId="4" fontId="14" fillId="0" borderId="3" xfId="2" applyNumberFormat="1" applyFont="1" applyFill="1" applyBorder="1"/>
    <xf numFmtId="0" fontId="8" fillId="0" borderId="8" xfId="2" applyFont="1" applyFill="1" applyBorder="1" applyAlignment="1">
      <alignment vertical="center"/>
    </xf>
    <xf numFmtId="0" fontId="8" fillId="0" borderId="9" xfId="2" applyFont="1" applyFill="1" applyBorder="1" applyAlignment="1">
      <alignment vertical="center"/>
    </xf>
    <xf numFmtId="0" fontId="12" fillId="0" borderId="9" xfId="2" applyFont="1" applyFill="1" applyBorder="1" applyAlignment="1">
      <alignment vertical="center"/>
    </xf>
    <xf numFmtId="0" fontId="8" fillId="0" borderId="10" xfId="2" applyFont="1" applyFill="1" applyBorder="1" applyAlignment="1">
      <alignment vertical="center"/>
    </xf>
    <xf numFmtId="0" fontId="8" fillId="0" borderId="11" xfId="2" applyFont="1" applyFill="1" applyBorder="1"/>
    <xf numFmtId="0" fontId="12" fillId="0" borderId="0" xfId="2" applyFont="1" applyFill="1"/>
    <xf numFmtId="0" fontId="8" fillId="0" borderId="12" xfId="2" applyFont="1" applyFill="1" applyBorder="1"/>
    <xf numFmtId="0" fontId="8" fillId="0" borderId="13" xfId="2" applyFont="1" applyFill="1" applyBorder="1" applyAlignment="1">
      <alignment horizontal="centerContinuous"/>
    </xf>
    <xf numFmtId="0" fontId="8" fillId="0" borderId="14" xfId="2" applyFont="1" applyFill="1" applyBorder="1" applyAlignment="1">
      <alignment horizontal="centerContinuous"/>
    </xf>
    <xf numFmtId="0" fontId="12" fillId="0" borderId="14" xfId="2" applyFont="1" applyFill="1" applyBorder="1" applyAlignment="1">
      <alignment horizontal="centerContinuous"/>
    </xf>
    <xf numFmtId="0" fontId="8" fillId="0" borderId="15" xfId="2" applyFont="1" applyFill="1" applyBorder="1" applyAlignment="1">
      <alignment horizontal="centerContinuous"/>
    </xf>
    <xf numFmtId="0" fontId="8" fillId="0" borderId="13" xfId="2" applyFont="1" applyFill="1" applyBorder="1" applyAlignment="1">
      <alignment horizontal="center"/>
    </xf>
    <xf numFmtId="0" fontId="8" fillId="0" borderId="14" xfId="2" applyFont="1" applyFill="1" applyBorder="1" applyAlignment="1">
      <alignment horizontal="center"/>
    </xf>
    <xf numFmtId="0" fontId="11" fillId="0" borderId="1" xfId="2" applyFont="1" applyFill="1" applyBorder="1"/>
    <xf numFmtId="0" fontId="22" fillId="0" borderId="9" xfId="2" applyFont="1" applyFill="1" applyBorder="1"/>
    <xf numFmtId="0" fontId="23" fillId="0" borderId="0" xfId="2" applyFont="1" applyFill="1" applyAlignment="1">
      <alignment horizontal="left"/>
    </xf>
    <xf numFmtId="4" fontId="7" fillId="0" borderId="0" xfId="2" applyNumberFormat="1" applyFont="1" applyFill="1"/>
    <xf numFmtId="43" fontId="14" fillId="0" borderId="1" xfId="1" applyFont="1" applyFill="1" applyBorder="1" applyAlignment="1">
      <alignment horizontal="center" wrapText="1"/>
    </xf>
    <xf numFmtId="0" fontId="14" fillId="0" borderId="10" xfId="2" applyFont="1" applyFill="1" applyBorder="1" applyAlignment="1">
      <alignment vertical="center"/>
    </xf>
    <xf numFmtId="0" fontId="14" fillId="0" borderId="12" xfId="2" applyFont="1" applyFill="1" applyBorder="1"/>
    <xf numFmtId="0" fontId="14" fillId="0" borderId="13" xfId="2" applyFont="1" applyFill="1" applyBorder="1" applyAlignment="1">
      <alignment horizontal="centerContinuous"/>
    </xf>
    <xf numFmtId="0" fontId="14" fillId="0" borderId="14" xfId="2" applyFont="1" applyFill="1" applyBorder="1" applyAlignment="1">
      <alignment horizontal="centerContinuous"/>
    </xf>
    <xf numFmtId="0" fontId="14" fillId="0" borderId="15" xfId="2" applyFont="1" applyFill="1" applyBorder="1" applyAlignment="1">
      <alignment horizontal="centerContinuous"/>
    </xf>
    <xf numFmtId="0" fontId="14" fillId="0" borderId="13" xfId="2" applyFont="1" applyFill="1" applyBorder="1" applyAlignment="1">
      <alignment horizontal="center"/>
    </xf>
    <xf numFmtId="0" fontId="14" fillId="0" borderId="14" xfId="2" applyFont="1" applyFill="1" applyBorder="1" applyAlignment="1">
      <alignment horizontal="center"/>
    </xf>
    <xf numFmtId="0" fontId="2" fillId="0" borderId="1" xfId="0" applyFont="1" applyBorder="1"/>
    <xf numFmtId="166" fontId="2" fillId="0" borderId="1" xfId="1" applyNumberFormat="1" applyFont="1" applyBorder="1" applyAlignment="1">
      <alignment horizontal="center" vertical="center"/>
    </xf>
    <xf numFmtId="0" fontId="3" fillId="0" borderId="1" xfId="0" applyFont="1" applyBorder="1"/>
    <xf numFmtId="0" fontId="3" fillId="0" borderId="1" xfId="0" applyFont="1" applyBorder="1" applyAlignment="1">
      <alignment horizontal="center"/>
    </xf>
    <xf numFmtId="0" fontId="3" fillId="0" borderId="1" xfId="1" applyNumberFormat="1" applyFont="1" applyBorder="1" applyAlignment="1">
      <alignment horizontal="center"/>
    </xf>
    <xf numFmtId="166" fontId="3" fillId="0" borderId="1" xfId="1" applyNumberFormat="1" applyFont="1" applyBorder="1" applyAlignment="1">
      <alignment horizontal="center"/>
    </xf>
  </cellXfs>
  <cellStyles count="6">
    <cellStyle name="Comma" xfId="1" builtinId="3"/>
    <cellStyle name="Comma 2" xfId="4" xr:uid="{49304468-B52D-4FBA-A8E7-22867E28B087}"/>
    <cellStyle name="Comma 3" xfId="3" xr:uid="{7F35119E-CCE5-47A7-82F9-C43494EDCC33}"/>
    <cellStyle name="Normal" xfId="0" builtinId="0"/>
    <cellStyle name="Normal 3" xfId="2" xr:uid="{EC8786BD-13E7-422F-BEE3-89D5E3D36C12}"/>
    <cellStyle name="Per 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ajuaudu.sharepoint.com/Users/michaelbarron/Dropbox/EITI%20Nigeria%202019/Oil%20&amp;%20Gas%202019/Template%20review/V2%20JV.G1.02%20Beneficial%20Ownershi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55ac9864830e7284/Documents/2022-23%20OIL%20AND%20GAS%20AUDIT/Neiti%20Templates-submitted/COMPANY/NNPC/2022/NEPL/POPULATED%20TEMPLATE/NEPL%202022/HCM/MFO-SR/MFO.G2.01%20Employment%20Data.xlsx" TargetMode="External"/><Relationship Id="rId1" Type="http://schemas.openxmlformats.org/officeDocument/2006/relationships/externalLinkPath" Target="/55ac9864830e7284/Documents/2022-23%20OIL%20AND%20GAS%20AUDIT/Neiti%20Templates-submitted/COMPANY/NNPC/2022/NEPL/POPULATED%20TEMPLATE/NEPL%202022/HCM/MFO-SR/MFO.G2.01%20Employment%20Dat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55ac9864830e7284/Documents/2022-23%20OIL%20AND%20GAS%20AUDIT/Neiti%20Templates-submitted/Final%20Report/DEBT%20BALANCE%20SUMMARY.xlsx" TargetMode="External"/><Relationship Id="rId1" Type="http://schemas.openxmlformats.org/officeDocument/2006/relationships/externalLinkPath" Target="/55ac9864830e7284/Documents/2022-23%20OIL%20AND%20GAS%20AUDIT/Neiti%20Templates-submitted/Final%20Report/DEBT%20BALANCE%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Employee data"/>
      <sheetName val="Guidance Notes"/>
    </sheetNames>
    <sheetDataSet>
      <sheetData sheetId="0"/>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AS ROY ($)"/>
      <sheetName val="OIL ROY ($) (2)"/>
      <sheetName val="GAS FLARE ($)"/>
      <sheetName val="GAS ROY (N) "/>
      <sheetName val="RENT ($)"/>
      <sheetName val="BALANCES AT AT 30TH JUNE 2024"/>
      <sheetName val="Debts SummaryFRIS"/>
      <sheetName val="10 years flow"/>
    </sheetNames>
    <sheetDataSet>
      <sheetData sheetId="0"/>
      <sheetData sheetId="1"/>
      <sheetData sheetId="2"/>
      <sheetData sheetId="3"/>
      <sheetData sheetId="4"/>
      <sheetData sheetId="5"/>
      <sheetData sheetId="6"/>
      <sheetData sheetId="7">
        <row r="14">
          <cell r="D14">
            <v>13211754.390000001</v>
          </cell>
          <cell r="E14">
            <v>1553648</v>
          </cell>
          <cell r="F14">
            <v>482189.85</v>
          </cell>
          <cell r="G14">
            <v>2511107.2400000002</v>
          </cell>
          <cell r="H14">
            <v>4168182.5</v>
          </cell>
        </row>
        <row r="33">
          <cell r="D33">
            <v>65992860</v>
          </cell>
          <cell r="F33">
            <v>3345000</v>
          </cell>
          <cell r="G33">
            <v>194395224.56999999</v>
          </cell>
          <cell r="H33">
            <v>229039364.06999999</v>
          </cell>
        </row>
      </sheetData>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F80A-866E-4F3F-8DA2-BAB7E2F2C9BB}">
  <dimension ref="C1:R33"/>
  <sheetViews>
    <sheetView tabSelected="1" zoomScale="60" zoomScaleNormal="60" workbookViewId="0">
      <pane xSplit="3" ySplit="5" topLeftCell="D6" activePane="bottomRight" state="frozen"/>
      <selection pane="topRight" activeCell="D1" sqref="D1"/>
      <selection pane="bottomLeft" activeCell="A6" sqref="A6"/>
      <selection pane="bottomRight" activeCell="D22" sqref="D22"/>
    </sheetView>
  </sheetViews>
  <sheetFormatPr defaultRowHeight="14" x14ac:dyDescent="0.3"/>
  <cols>
    <col min="1" max="1" width="8.7265625" style="1"/>
    <col min="2" max="2" width="4" style="1" bestFit="1" customWidth="1"/>
    <col min="3" max="3" width="19.90625" style="1" bestFit="1" customWidth="1"/>
    <col min="4" max="4" width="16.08984375" style="3" bestFit="1" customWidth="1"/>
    <col min="5" max="5" width="17.1796875" style="1" bestFit="1" customWidth="1"/>
    <col min="6" max="6" width="8.7265625" style="1"/>
    <col min="7" max="7" width="28.54296875" style="1" bestFit="1" customWidth="1"/>
    <col min="8" max="8" width="15.36328125" style="1" bestFit="1" customWidth="1"/>
    <col min="9" max="9" width="16.90625" style="1" bestFit="1" customWidth="1"/>
    <col min="10" max="11" width="18" style="1" bestFit="1" customWidth="1"/>
    <col min="12" max="15" width="8.7265625" style="1"/>
    <col min="16" max="16" width="14.6328125" style="1" bestFit="1" customWidth="1"/>
    <col min="17" max="18" width="16.90625" style="1" bestFit="1" customWidth="1"/>
    <col min="19" max="16384" width="8.7265625" style="1"/>
  </cols>
  <sheetData>
    <row r="1" spans="3:18" x14ac:dyDescent="0.3">
      <c r="G1" s="147"/>
      <c r="H1" s="147"/>
      <c r="I1" s="147"/>
      <c r="J1" s="147"/>
      <c r="K1" s="147"/>
      <c r="L1" s="147"/>
      <c r="M1" s="147"/>
      <c r="N1" s="147"/>
      <c r="O1" s="147"/>
      <c r="P1" s="147"/>
      <c r="Q1" s="147"/>
      <c r="R1" s="147"/>
    </row>
    <row r="2" spans="3:18" x14ac:dyDescent="0.3">
      <c r="D2" s="8"/>
      <c r="E2" s="8"/>
      <c r="G2" s="147"/>
      <c r="H2" s="147"/>
      <c r="I2" s="147"/>
      <c r="J2" s="147"/>
      <c r="K2" s="147"/>
      <c r="L2" s="147"/>
      <c r="M2" s="147"/>
      <c r="N2" s="147"/>
      <c r="O2" s="147"/>
      <c r="P2" s="147"/>
      <c r="Q2" s="147"/>
      <c r="R2" s="147"/>
    </row>
    <row r="3" spans="3:18" x14ac:dyDescent="0.3">
      <c r="C3" s="227" t="s">
        <v>383</v>
      </c>
      <c r="D3" s="228" t="s">
        <v>382</v>
      </c>
      <c r="E3" s="228"/>
      <c r="G3" s="147"/>
      <c r="H3" s="147"/>
      <c r="I3" s="147"/>
      <c r="J3" s="147"/>
      <c r="K3" s="147"/>
      <c r="L3" s="147"/>
      <c r="M3" s="147"/>
      <c r="N3" s="147"/>
      <c r="O3" s="147"/>
      <c r="P3" s="147"/>
      <c r="Q3" s="147"/>
      <c r="R3" s="147"/>
    </row>
    <row r="4" spans="3:18" x14ac:dyDescent="0.3">
      <c r="C4" s="229"/>
      <c r="D4" s="230" t="s">
        <v>371</v>
      </c>
      <c r="E4" s="230" t="s">
        <v>372</v>
      </c>
      <c r="G4" s="147"/>
      <c r="H4" s="147"/>
      <c r="I4" s="147"/>
      <c r="J4" s="147"/>
      <c r="K4" s="147"/>
      <c r="L4" s="147"/>
      <c r="M4" s="147"/>
      <c r="N4" s="147"/>
      <c r="O4" s="147"/>
      <c r="P4" s="147"/>
      <c r="Q4" s="147"/>
      <c r="R4" s="147"/>
    </row>
    <row r="5" spans="3:18" x14ac:dyDescent="0.3">
      <c r="C5" s="229" t="s">
        <v>364</v>
      </c>
      <c r="D5" s="231">
        <v>2023</v>
      </c>
      <c r="E5" s="230">
        <v>2023</v>
      </c>
      <c r="G5" s="147"/>
      <c r="H5" s="163"/>
      <c r="I5" s="163"/>
      <c r="J5" s="163"/>
      <c r="K5" s="163"/>
      <c r="L5" s="147"/>
      <c r="M5" s="147"/>
      <c r="N5" s="147"/>
      <c r="O5" s="147"/>
      <c r="P5" s="147"/>
      <c r="Q5" s="147"/>
      <c r="R5" s="147"/>
    </row>
    <row r="6" spans="3:18" x14ac:dyDescent="0.3">
      <c r="C6" s="1" t="s">
        <v>365</v>
      </c>
      <c r="D6" s="3">
        <f>'Royalty oil'!I172</f>
        <v>5017779728.7733507</v>
      </c>
      <c r="E6" s="3">
        <f>0</f>
        <v>0</v>
      </c>
      <c r="G6" s="147"/>
      <c r="H6" s="148"/>
      <c r="I6" s="148"/>
      <c r="J6" s="148"/>
      <c r="K6" s="148"/>
      <c r="L6" s="147"/>
      <c r="M6" s="147"/>
      <c r="N6" s="147"/>
      <c r="O6" s="147"/>
      <c r="P6" s="147"/>
      <c r="Q6" s="147"/>
      <c r="R6" s="147"/>
    </row>
    <row r="7" spans="3:18" x14ac:dyDescent="0.3">
      <c r="C7" s="1" t="s">
        <v>366</v>
      </c>
      <c r="D7" s="3">
        <f>'Gas Roy ($)'!AF44</f>
        <v>153211169.85438868</v>
      </c>
      <c r="E7" s="3">
        <f>0</f>
        <v>0</v>
      </c>
      <c r="G7" s="149"/>
      <c r="H7" s="163"/>
      <c r="I7" s="163"/>
      <c r="J7" s="148"/>
      <c r="K7" s="148"/>
      <c r="L7" s="147"/>
      <c r="M7" s="147"/>
      <c r="N7" s="147"/>
      <c r="O7" s="147"/>
      <c r="P7" s="147"/>
      <c r="Q7" s="147"/>
      <c r="R7" s="147"/>
    </row>
    <row r="8" spans="3:18" x14ac:dyDescent="0.3">
      <c r="C8" s="1" t="s">
        <v>367</v>
      </c>
      <c r="D8" s="3">
        <v>0</v>
      </c>
      <c r="E8" s="3">
        <f>'Gas Roy (N) '!R27</f>
        <v>65885079249.364975</v>
      </c>
      <c r="G8" s="147"/>
      <c r="H8" s="150"/>
      <c r="I8" s="150"/>
      <c r="J8" s="150"/>
      <c r="K8" s="150"/>
      <c r="L8" s="147"/>
      <c r="M8" s="147"/>
      <c r="N8" s="147"/>
      <c r="O8" s="147"/>
      <c r="P8" s="147"/>
      <c r="Q8" s="147"/>
      <c r="R8" s="147"/>
    </row>
    <row r="9" spans="3:18" x14ac:dyDescent="0.3">
      <c r="C9" s="1" t="s">
        <v>368</v>
      </c>
      <c r="D9" s="3">
        <f>'Gas Flare ($)'!P153</f>
        <v>861947470.27632272</v>
      </c>
      <c r="E9" s="3">
        <f>0</f>
        <v>0</v>
      </c>
      <c r="G9" s="147"/>
      <c r="H9" s="147"/>
      <c r="I9" s="147"/>
      <c r="J9" s="147"/>
      <c r="K9" s="147"/>
      <c r="L9" s="147"/>
      <c r="M9" s="147"/>
      <c r="N9" s="147"/>
      <c r="O9" s="147"/>
      <c r="P9" s="147"/>
      <c r="Q9" s="147"/>
      <c r="R9" s="147"/>
    </row>
    <row r="10" spans="3:18" ht="15.5" x14ac:dyDescent="0.35">
      <c r="C10" s="1" t="s">
        <v>369</v>
      </c>
      <c r="D10" s="3">
        <f>'Rent ($)'!P133</f>
        <v>17015604.818028957</v>
      </c>
      <c r="E10" s="3">
        <v>0</v>
      </c>
      <c r="G10" s="147"/>
      <c r="H10" s="147"/>
      <c r="I10" s="147"/>
      <c r="J10" s="147"/>
      <c r="K10" s="147"/>
      <c r="L10" s="147"/>
      <c r="M10" s="147"/>
      <c r="N10" s="147"/>
      <c r="O10" s="151"/>
      <c r="P10" s="152"/>
      <c r="Q10" s="151"/>
      <c r="R10" s="153"/>
    </row>
    <row r="11" spans="3:18" ht="16" thickBot="1" x14ac:dyDescent="0.4">
      <c r="C11" s="4" t="s">
        <v>65</v>
      </c>
      <c r="D11" s="5">
        <f>SUM(D6:D10)</f>
        <v>6049953973.7220907</v>
      </c>
      <c r="E11" s="5">
        <f>SUM(E6:E10)</f>
        <v>65885079249.364975</v>
      </c>
      <c r="G11" s="154"/>
      <c r="H11" s="147"/>
      <c r="I11" s="147"/>
      <c r="J11" s="147"/>
      <c r="K11" s="147"/>
      <c r="L11" s="147"/>
      <c r="M11" s="147"/>
      <c r="N11" s="147"/>
      <c r="O11" s="151"/>
      <c r="P11" s="152"/>
      <c r="Q11" s="155"/>
      <c r="R11" s="156"/>
    </row>
    <row r="12" spans="3:18" ht="15" thickTop="1" x14ac:dyDescent="0.35">
      <c r="C12" s="2"/>
      <c r="D12" s="9"/>
      <c r="E12" s="9"/>
      <c r="G12" s="154"/>
      <c r="H12" s="147"/>
      <c r="I12" s="147"/>
      <c r="J12" s="147"/>
      <c r="K12" s="147"/>
      <c r="L12" s="147"/>
      <c r="M12" s="147"/>
      <c r="N12" s="147"/>
      <c r="O12" s="151"/>
      <c r="P12" s="151"/>
      <c r="Q12" s="151"/>
      <c r="R12" s="157"/>
    </row>
    <row r="13" spans="3:18" ht="14.5" x14ac:dyDescent="0.35">
      <c r="C13" s="229"/>
      <c r="D13" s="228" t="s">
        <v>384</v>
      </c>
      <c r="E13" s="228"/>
      <c r="G13" s="154"/>
      <c r="H13" s="147"/>
      <c r="I13" s="147"/>
      <c r="J13" s="147"/>
      <c r="K13" s="147"/>
      <c r="L13" s="147"/>
      <c r="M13" s="147"/>
      <c r="N13" s="147"/>
      <c r="O13" s="151"/>
      <c r="P13" s="151"/>
      <c r="Q13" s="156"/>
      <c r="R13" s="151"/>
    </row>
    <row r="14" spans="3:18" ht="14.5" x14ac:dyDescent="0.35">
      <c r="C14" s="229" t="s">
        <v>370</v>
      </c>
      <c r="D14" s="232" t="s">
        <v>371</v>
      </c>
      <c r="E14" s="230" t="s">
        <v>372</v>
      </c>
      <c r="G14" s="147"/>
      <c r="H14" s="147"/>
      <c r="I14" s="158"/>
      <c r="J14" s="147"/>
      <c r="K14" s="147"/>
      <c r="L14" s="147"/>
      <c r="M14" s="147"/>
      <c r="N14" s="147"/>
      <c r="O14" s="151"/>
      <c r="P14" s="151"/>
      <c r="Q14" s="156"/>
      <c r="R14" s="151"/>
    </row>
    <row r="15" spans="3:18" ht="14.5" x14ac:dyDescent="0.35">
      <c r="C15" s="1" t="s">
        <v>373</v>
      </c>
      <c r="D15" s="3">
        <f>'[3]Debts SummaryFRIS'!D14</f>
        <v>13211754.390000001</v>
      </c>
      <c r="E15" s="1">
        <v>0</v>
      </c>
      <c r="G15" s="147"/>
      <c r="H15" s="147"/>
      <c r="I15" s="158"/>
      <c r="J15" s="147"/>
      <c r="K15" s="147"/>
      <c r="L15" s="147"/>
      <c r="M15" s="147"/>
      <c r="N15" s="147"/>
      <c r="O15" s="151"/>
      <c r="P15" s="151"/>
      <c r="Q15" s="156"/>
      <c r="R15" s="151"/>
    </row>
    <row r="16" spans="3:18" ht="14.5" x14ac:dyDescent="0.35">
      <c r="C16" s="1" t="s">
        <v>374</v>
      </c>
      <c r="D16" s="3">
        <f>'[3]Debts SummaryFRIS'!E14</f>
        <v>1553648</v>
      </c>
      <c r="E16" s="6">
        <f>'[3]Debts SummaryFRIS'!D33</f>
        <v>65992860</v>
      </c>
      <c r="G16" s="147"/>
      <c r="H16" s="147"/>
      <c r="I16" s="147"/>
      <c r="J16" s="158"/>
      <c r="K16" s="147"/>
      <c r="L16" s="147"/>
      <c r="M16" s="147"/>
      <c r="N16" s="147"/>
      <c r="O16" s="151"/>
      <c r="P16" s="151"/>
      <c r="Q16" s="156"/>
      <c r="R16" s="157"/>
    </row>
    <row r="17" spans="3:18" ht="14.5" x14ac:dyDescent="0.35">
      <c r="C17" s="1" t="s">
        <v>375</v>
      </c>
      <c r="D17" s="3">
        <f>'[3]Debts SummaryFRIS'!F14</f>
        <v>482189.85</v>
      </c>
      <c r="E17" s="6">
        <v>0</v>
      </c>
      <c r="G17" s="147"/>
      <c r="H17" s="147"/>
      <c r="I17" s="159"/>
      <c r="J17" s="147"/>
      <c r="K17" s="147"/>
      <c r="L17" s="147"/>
      <c r="M17" s="147"/>
      <c r="N17" s="147"/>
      <c r="O17" s="151"/>
      <c r="P17" s="151"/>
      <c r="Q17" s="156"/>
      <c r="R17" s="151"/>
    </row>
    <row r="18" spans="3:18" x14ac:dyDescent="0.3">
      <c r="C18" s="1" t="s">
        <v>376</v>
      </c>
      <c r="D18" s="3">
        <f>'[3]Debts SummaryFRIS'!G14</f>
        <v>2511107.2400000002</v>
      </c>
      <c r="E18" s="6">
        <f>'[3]Debts SummaryFRIS'!G33</f>
        <v>194395224.56999999</v>
      </c>
      <c r="G18" s="147"/>
      <c r="H18" s="147"/>
      <c r="I18" s="147"/>
      <c r="J18" s="147"/>
      <c r="K18" s="147"/>
      <c r="L18" s="147"/>
      <c r="M18" s="147"/>
      <c r="N18" s="147"/>
      <c r="O18" s="147"/>
      <c r="P18" s="147"/>
      <c r="Q18" s="160"/>
      <c r="R18" s="147"/>
    </row>
    <row r="19" spans="3:18" x14ac:dyDescent="0.3">
      <c r="C19" s="1" t="s">
        <v>377</v>
      </c>
      <c r="D19" s="3">
        <f>'[3]Debts SummaryFRIS'!H14</f>
        <v>4168182.5</v>
      </c>
      <c r="E19" s="6">
        <f>'[3]Debts SummaryFRIS'!H33</f>
        <v>229039364.06999999</v>
      </c>
      <c r="G19" s="154"/>
      <c r="H19" s="150"/>
      <c r="I19" s="150"/>
      <c r="J19" s="150"/>
      <c r="K19" s="150"/>
      <c r="L19" s="147"/>
      <c r="M19" s="147"/>
      <c r="N19" s="147"/>
      <c r="O19" s="147"/>
      <c r="P19" s="147"/>
      <c r="Q19" s="147"/>
      <c r="R19" s="147"/>
    </row>
    <row r="20" spans="3:18" x14ac:dyDescent="0.3">
      <c r="C20" s="1" t="s">
        <v>378</v>
      </c>
      <c r="D20" s="3">
        <v>0</v>
      </c>
      <c r="E20" s="6">
        <f>'[3]Debts SummaryFRIS'!F33</f>
        <v>3345000</v>
      </c>
      <c r="G20" s="147"/>
      <c r="H20" s="147"/>
      <c r="I20" s="147"/>
      <c r="J20" s="147"/>
      <c r="K20" s="147"/>
      <c r="L20" s="147"/>
      <c r="M20" s="147"/>
      <c r="N20" s="147"/>
      <c r="O20" s="147"/>
      <c r="P20" s="147"/>
      <c r="Q20" s="147"/>
      <c r="R20" s="147"/>
    </row>
    <row r="21" spans="3:18" ht="14.5" thickBot="1" x14ac:dyDescent="0.35">
      <c r="C21" s="4" t="s">
        <v>65</v>
      </c>
      <c r="D21" s="5">
        <f>SUM(D15:D19)</f>
        <v>21926881.98</v>
      </c>
      <c r="E21" s="7">
        <f>SUM(E15:E20)</f>
        <v>492772448.63999999</v>
      </c>
      <c r="G21" s="147"/>
      <c r="H21" s="161"/>
      <c r="I21" s="158"/>
      <c r="J21" s="147"/>
      <c r="K21" s="147"/>
      <c r="L21" s="147"/>
      <c r="M21" s="147"/>
      <c r="N21" s="147"/>
      <c r="O21" s="147"/>
      <c r="P21" s="147"/>
      <c r="Q21" s="147"/>
      <c r="R21" s="147"/>
    </row>
    <row r="22" spans="3:18" ht="14.5" thickTop="1" x14ac:dyDescent="0.3">
      <c r="G22" s="147"/>
      <c r="H22" s="162"/>
      <c r="I22" s="161"/>
      <c r="J22" s="147"/>
      <c r="K22" s="147"/>
      <c r="L22" s="147"/>
      <c r="M22" s="147"/>
      <c r="N22" s="147"/>
      <c r="O22" s="147"/>
      <c r="P22" s="147"/>
      <c r="Q22" s="147"/>
      <c r="R22" s="147"/>
    </row>
    <row r="23" spans="3:18" ht="14.5" thickBot="1" x14ac:dyDescent="0.35">
      <c r="C23" s="4" t="s">
        <v>379</v>
      </c>
      <c r="D23" s="5">
        <f>D11+D21</f>
        <v>6071880855.7020903</v>
      </c>
      <c r="E23" s="5">
        <f>E11+E21</f>
        <v>66377851698.004974</v>
      </c>
      <c r="G23" s="147"/>
      <c r="H23" s="147"/>
      <c r="I23" s="147"/>
      <c r="J23" s="162"/>
      <c r="K23" s="159"/>
      <c r="L23" s="147"/>
      <c r="M23" s="147"/>
      <c r="N23" s="147"/>
      <c r="O23" s="147"/>
      <c r="P23" s="147"/>
      <c r="Q23" s="147"/>
      <c r="R23" s="147"/>
    </row>
    <row r="24" spans="3:18" ht="14.5" thickTop="1" x14ac:dyDescent="0.3">
      <c r="G24" s="147"/>
      <c r="H24" s="159"/>
      <c r="I24" s="159"/>
      <c r="J24" s="147"/>
      <c r="K24" s="147"/>
      <c r="L24" s="147"/>
      <c r="M24" s="147"/>
      <c r="N24" s="147"/>
      <c r="O24" s="147"/>
      <c r="P24" s="147"/>
      <c r="Q24" s="147"/>
      <c r="R24" s="147"/>
    </row>
    <row r="25" spans="3:18" x14ac:dyDescent="0.3">
      <c r="G25" s="147"/>
      <c r="H25" s="159"/>
      <c r="I25" s="162"/>
      <c r="J25" s="147"/>
      <c r="K25" s="147"/>
      <c r="L25" s="147"/>
      <c r="M25" s="147"/>
      <c r="N25" s="147"/>
      <c r="O25" s="147"/>
      <c r="P25" s="147"/>
      <c r="Q25" s="147"/>
      <c r="R25" s="147"/>
    </row>
    <row r="26" spans="3:18" x14ac:dyDescent="0.3">
      <c r="G26" s="154"/>
      <c r="H26" s="150"/>
      <c r="I26" s="150"/>
      <c r="J26" s="150"/>
      <c r="K26" s="150"/>
      <c r="L26" s="147"/>
      <c r="M26" s="147"/>
      <c r="N26" s="147"/>
      <c r="O26" s="147"/>
      <c r="P26" s="147"/>
      <c r="Q26" s="147"/>
      <c r="R26" s="147"/>
    </row>
    <row r="27" spans="3:18" x14ac:dyDescent="0.3">
      <c r="G27" s="154"/>
      <c r="H27" s="150"/>
      <c r="I27" s="150"/>
      <c r="J27" s="150"/>
      <c r="K27" s="150"/>
      <c r="L27" s="147"/>
      <c r="M27" s="147"/>
      <c r="N27" s="147"/>
      <c r="O27" s="147"/>
      <c r="P27" s="147"/>
      <c r="Q27" s="147"/>
      <c r="R27" s="147"/>
    </row>
    <row r="28" spans="3:18" x14ac:dyDescent="0.3">
      <c r="G28" s="147"/>
      <c r="H28" s="147"/>
      <c r="I28" s="147"/>
      <c r="J28" s="147"/>
      <c r="K28" s="147"/>
      <c r="L28" s="147"/>
      <c r="M28" s="147"/>
      <c r="N28" s="147"/>
      <c r="O28" s="147"/>
      <c r="P28" s="147"/>
      <c r="Q28" s="147"/>
      <c r="R28" s="147"/>
    </row>
    <row r="29" spans="3:18" x14ac:dyDescent="0.3">
      <c r="G29" s="147"/>
      <c r="H29" s="147"/>
      <c r="I29" s="147"/>
      <c r="J29" s="147"/>
      <c r="K29" s="147"/>
      <c r="L29" s="147"/>
      <c r="M29" s="147"/>
      <c r="N29" s="147"/>
      <c r="O29" s="147"/>
      <c r="P29" s="147"/>
      <c r="Q29" s="147"/>
      <c r="R29" s="147"/>
    </row>
    <row r="30" spans="3:18" x14ac:dyDescent="0.3">
      <c r="G30" s="147"/>
      <c r="H30" s="147"/>
      <c r="I30" s="147"/>
      <c r="J30" s="147"/>
      <c r="K30" s="147"/>
      <c r="L30" s="147"/>
      <c r="M30" s="147"/>
      <c r="N30" s="147"/>
      <c r="O30" s="147"/>
      <c r="P30" s="147"/>
      <c r="Q30" s="147"/>
      <c r="R30" s="147"/>
    </row>
    <row r="31" spans="3:18" x14ac:dyDescent="0.3">
      <c r="G31" s="147"/>
      <c r="H31" s="147"/>
      <c r="I31" s="147"/>
      <c r="J31" s="147"/>
      <c r="K31" s="147"/>
      <c r="L31" s="147"/>
      <c r="M31" s="147"/>
      <c r="N31" s="147"/>
      <c r="O31" s="147"/>
      <c r="P31" s="147"/>
      <c r="Q31" s="147"/>
      <c r="R31" s="147"/>
    </row>
    <row r="32" spans="3:18" x14ac:dyDescent="0.3">
      <c r="G32" s="147"/>
      <c r="H32" s="147"/>
      <c r="I32" s="147"/>
      <c r="J32" s="147"/>
      <c r="K32" s="147"/>
      <c r="L32" s="147"/>
      <c r="M32" s="147"/>
      <c r="N32" s="147"/>
      <c r="O32" s="147"/>
      <c r="P32" s="147"/>
      <c r="Q32" s="147"/>
      <c r="R32" s="147"/>
    </row>
    <row r="33" spans="7:18" x14ac:dyDescent="0.3">
      <c r="G33" s="147"/>
      <c r="H33" s="147"/>
      <c r="I33" s="147"/>
      <c r="J33" s="147"/>
      <c r="K33" s="147"/>
      <c r="L33" s="147"/>
      <c r="M33" s="147"/>
      <c r="N33" s="147"/>
      <c r="O33" s="147"/>
      <c r="P33" s="147"/>
      <c r="Q33" s="147"/>
      <c r="R33" s="147"/>
    </row>
  </sheetData>
  <mergeCells count="2">
    <mergeCell ref="D3:E3"/>
    <mergeCell ref="D13:E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F64F8-36AA-442C-8DB6-22B7B3339EF5}">
  <dimension ref="A1:S18"/>
  <sheetViews>
    <sheetView topLeftCell="E1" zoomScale="30" zoomScaleNormal="30" zoomScaleSheetLayoutView="69" workbookViewId="0">
      <selection activeCell="I6" sqref="I6"/>
    </sheetView>
  </sheetViews>
  <sheetFormatPr defaultColWidth="8.7265625" defaultRowHeight="25.5" x14ac:dyDescent="0.55000000000000004"/>
  <cols>
    <col min="1" max="1" width="13.453125" style="34" customWidth="1"/>
    <col min="2" max="2" width="44.1796875" style="113" customWidth="1"/>
    <col min="3" max="3" width="38.7265625" style="114" customWidth="1"/>
    <col min="4" max="4" width="34.90625" style="34" bestFit="1" customWidth="1"/>
    <col min="5" max="5" width="36.26953125" style="34" bestFit="1" customWidth="1"/>
    <col min="6" max="6" width="39" style="190" bestFit="1" customWidth="1"/>
    <col min="7" max="7" width="44.08984375" style="34" customWidth="1"/>
    <col min="8" max="11" width="35.453125" style="34" customWidth="1"/>
    <col min="12" max="12" width="40.453125" style="34" customWidth="1"/>
    <col min="13" max="16" width="35.453125" style="34" customWidth="1"/>
    <col min="17" max="18" width="40.453125" style="34" customWidth="1"/>
    <col min="19" max="19" width="51" style="34" customWidth="1"/>
    <col min="20" max="16384" width="8.7265625" style="34"/>
  </cols>
  <sheetData>
    <row r="1" spans="1:19" s="188" customFormat="1" ht="35.5" x14ac:dyDescent="0.75">
      <c r="A1" s="202"/>
      <c r="B1" s="216"/>
      <c r="C1" s="216"/>
      <c r="D1" s="203"/>
      <c r="E1" s="203"/>
      <c r="F1" s="204"/>
      <c r="G1" s="203"/>
      <c r="H1" s="203"/>
      <c r="I1" s="203"/>
      <c r="J1" s="203"/>
      <c r="K1" s="203"/>
      <c r="L1" s="203"/>
      <c r="M1" s="203"/>
      <c r="N1" s="203"/>
      <c r="O1" s="203"/>
      <c r="P1" s="203"/>
      <c r="Q1" s="203"/>
      <c r="R1" s="203"/>
      <c r="S1" s="205"/>
    </row>
    <row r="2" spans="1:19" s="47" customFormat="1" ht="35.5" x14ac:dyDescent="0.75">
      <c r="A2" s="206"/>
      <c r="B2" s="188"/>
      <c r="C2" s="188"/>
      <c r="D2" s="47" t="s">
        <v>0</v>
      </c>
      <c r="F2" s="207"/>
      <c r="S2" s="208"/>
    </row>
    <row r="3" spans="1:19" s="188" customFormat="1" ht="35.5" x14ac:dyDescent="0.75">
      <c r="A3" s="209"/>
      <c r="B3" s="210"/>
      <c r="C3" s="210"/>
      <c r="D3" s="47" t="s">
        <v>309</v>
      </c>
      <c r="E3" s="210"/>
      <c r="F3" s="211"/>
      <c r="G3" s="210"/>
      <c r="H3" s="210"/>
      <c r="I3" s="210"/>
      <c r="J3" s="210"/>
      <c r="K3" s="210"/>
      <c r="L3" s="210"/>
      <c r="M3" s="210"/>
      <c r="N3" s="210"/>
      <c r="O3" s="210"/>
      <c r="P3" s="210"/>
      <c r="Q3" s="210"/>
      <c r="R3" s="210"/>
      <c r="S3" s="212"/>
    </row>
    <row r="4" spans="1:19" s="188" customFormat="1" ht="35.5" x14ac:dyDescent="0.75">
      <c r="A4" s="213"/>
      <c r="B4" s="214"/>
      <c r="C4" s="210"/>
      <c r="D4" s="49">
        <v>2022</v>
      </c>
      <c r="E4" s="49"/>
      <c r="F4" s="49"/>
      <c r="G4" s="49"/>
      <c r="H4" s="214"/>
      <c r="I4" s="214"/>
      <c r="J4" s="214"/>
      <c r="K4" s="214"/>
      <c r="L4" s="214"/>
      <c r="M4" s="214"/>
      <c r="N4" s="214"/>
      <c r="O4" s="214"/>
      <c r="P4" s="214"/>
      <c r="Q4" s="214"/>
      <c r="R4" s="214"/>
      <c r="S4" s="212"/>
    </row>
    <row r="5" spans="1:19" s="132" customFormat="1" ht="60" x14ac:dyDescent="0.4">
      <c r="A5" s="51" t="s">
        <v>1</v>
      </c>
      <c r="B5" s="51" t="s">
        <v>2</v>
      </c>
      <c r="C5" s="51" t="s">
        <v>3</v>
      </c>
      <c r="D5" s="51" t="s">
        <v>254</v>
      </c>
      <c r="E5" s="51" t="s">
        <v>4</v>
      </c>
      <c r="F5" s="51" t="s">
        <v>6</v>
      </c>
      <c r="G5" s="51" t="s">
        <v>7</v>
      </c>
      <c r="H5" s="51" t="s">
        <v>8</v>
      </c>
      <c r="I5" s="51" t="s">
        <v>310</v>
      </c>
      <c r="J5" s="51" t="s">
        <v>5</v>
      </c>
      <c r="K5" s="51" t="s">
        <v>9</v>
      </c>
      <c r="L5" s="51" t="s">
        <v>256</v>
      </c>
      <c r="M5" s="51" t="s">
        <v>10</v>
      </c>
      <c r="N5" s="51" t="s">
        <v>11</v>
      </c>
      <c r="O5" s="51" t="s">
        <v>12</v>
      </c>
      <c r="P5" s="51" t="s">
        <v>13</v>
      </c>
      <c r="Q5" s="51" t="s">
        <v>14</v>
      </c>
      <c r="R5" s="51"/>
      <c r="S5" s="51" t="s">
        <v>15</v>
      </c>
    </row>
    <row r="6" spans="1:19" s="190" customFormat="1" ht="51" x14ac:dyDescent="0.55000000000000004">
      <c r="A6" s="56">
        <v>7</v>
      </c>
      <c r="B6" s="54" t="s">
        <v>127</v>
      </c>
      <c r="C6" s="53" t="s">
        <v>123</v>
      </c>
      <c r="D6" s="55"/>
      <c r="E6" s="55">
        <v>89914172.829999998</v>
      </c>
      <c r="F6" s="55">
        <v>89914168.64320001</v>
      </c>
      <c r="G6" s="55">
        <v>4.1867999881505966</v>
      </c>
      <c r="H6" s="55">
        <v>4.1867999881505966</v>
      </c>
      <c r="I6" s="55">
        <v>0</v>
      </c>
      <c r="J6" s="55"/>
      <c r="K6" s="55">
        <v>0</v>
      </c>
      <c r="L6" s="45">
        <v>4.1867999881505966</v>
      </c>
      <c r="M6" s="55">
        <v>4.1867999881505966</v>
      </c>
      <c r="N6" s="55">
        <v>0</v>
      </c>
      <c r="O6" s="55"/>
      <c r="P6" s="55">
        <v>0</v>
      </c>
      <c r="Q6" s="45">
        <v>4.1867999881505966</v>
      </c>
      <c r="R6" s="45">
        <f t="shared" ref="R6:R13" si="0">M6-P6</f>
        <v>4.1867999881505966</v>
      </c>
      <c r="S6" s="59" t="s">
        <v>312</v>
      </c>
    </row>
    <row r="7" spans="1:19" s="190" customFormat="1" ht="51" x14ac:dyDescent="0.55000000000000004">
      <c r="A7" s="56">
        <v>8</v>
      </c>
      <c r="B7" s="54" t="s">
        <v>129</v>
      </c>
      <c r="C7" s="53" t="s">
        <v>123</v>
      </c>
      <c r="D7" s="55"/>
      <c r="E7" s="55">
        <v>0</v>
      </c>
      <c r="F7" s="55"/>
      <c r="G7" s="55">
        <v>0</v>
      </c>
      <c r="H7" s="55">
        <v>0</v>
      </c>
      <c r="I7" s="55">
        <v>0</v>
      </c>
      <c r="J7" s="55"/>
      <c r="K7" s="55"/>
      <c r="L7" s="45">
        <v>0</v>
      </c>
      <c r="M7" s="55">
        <v>304475.53200000001</v>
      </c>
      <c r="N7" s="55">
        <v>0</v>
      </c>
      <c r="O7" s="55"/>
      <c r="P7" s="55"/>
      <c r="Q7" s="45">
        <v>304475.53200000001</v>
      </c>
      <c r="R7" s="45">
        <f t="shared" si="0"/>
        <v>304475.53200000001</v>
      </c>
      <c r="S7" s="59" t="s">
        <v>312</v>
      </c>
    </row>
    <row r="8" spans="1:19" s="190" customFormat="1" ht="51" x14ac:dyDescent="0.55000000000000004">
      <c r="A8" s="56">
        <v>9</v>
      </c>
      <c r="B8" s="54" t="s">
        <v>139</v>
      </c>
      <c r="C8" s="53" t="s">
        <v>123</v>
      </c>
      <c r="D8" s="55"/>
      <c r="E8" s="55">
        <v>300564944.76999998</v>
      </c>
      <c r="F8" s="55">
        <v>94726961818.838486</v>
      </c>
      <c r="G8" s="55">
        <v>-94426396874.068481</v>
      </c>
      <c r="H8" s="55">
        <v>-94426396874.068481</v>
      </c>
      <c r="I8" s="55">
        <v>362843785.33174026</v>
      </c>
      <c r="J8" s="55"/>
      <c r="K8" s="55"/>
      <c r="L8" s="45">
        <v>-94063553088.73674</v>
      </c>
      <c r="M8" s="55">
        <v>-94063553088.73674</v>
      </c>
      <c r="N8" s="55">
        <v>362843785.33174026</v>
      </c>
      <c r="O8" s="55"/>
      <c r="P8" s="55">
        <v>0</v>
      </c>
      <c r="Q8" s="45">
        <v>-93700709303.404999</v>
      </c>
      <c r="R8" s="45"/>
      <c r="S8" s="59" t="s">
        <v>312</v>
      </c>
    </row>
    <row r="9" spans="1:19" s="190" customFormat="1" x14ac:dyDescent="0.55000000000000004">
      <c r="A9" s="56">
        <v>11</v>
      </c>
      <c r="B9" s="54" t="s">
        <v>315</v>
      </c>
      <c r="C9" s="53"/>
      <c r="D9" s="55"/>
      <c r="E9" s="55"/>
      <c r="F9" s="55"/>
      <c r="G9" s="55"/>
      <c r="H9" s="55"/>
      <c r="I9" s="55"/>
      <c r="J9" s="55"/>
      <c r="K9" s="55"/>
      <c r="L9" s="45"/>
      <c r="M9" s="55"/>
      <c r="N9" s="55">
        <v>1102657049.05</v>
      </c>
      <c r="O9" s="55" t="s">
        <v>258</v>
      </c>
      <c r="P9" s="55"/>
      <c r="Q9" s="45"/>
      <c r="R9" s="45">
        <f t="shared" si="0"/>
        <v>0</v>
      </c>
      <c r="S9" s="55" t="s">
        <v>314</v>
      </c>
    </row>
    <row r="10" spans="1:19" s="190" customFormat="1" x14ac:dyDescent="0.55000000000000004">
      <c r="A10" s="56">
        <v>14</v>
      </c>
      <c r="B10" s="54" t="s">
        <v>316</v>
      </c>
      <c r="C10" s="53" t="s">
        <v>198</v>
      </c>
      <c r="D10" s="55">
        <v>26626163811.251587</v>
      </c>
      <c r="E10" s="55">
        <v>6904489105.4301949</v>
      </c>
      <c r="F10" s="55">
        <v>0</v>
      </c>
      <c r="G10" s="55">
        <v>33530652916.681782</v>
      </c>
      <c r="H10" s="55">
        <v>13529845654.790001</v>
      </c>
      <c r="I10" s="55">
        <v>4837912511.7987099</v>
      </c>
      <c r="J10" s="55">
        <v>0</v>
      </c>
      <c r="K10" s="55">
        <v>0</v>
      </c>
      <c r="L10" s="45">
        <v>18367758166.588711</v>
      </c>
      <c r="M10" s="55">
        <v>18367758166.588711</v>
      </c>
      <c r="N10" s="55">
        <v>0</v>
      </c>
      <c r="O10" s="55">
        <v>0</v>
      </c>
      <c r="P10" s="55">
        <v>0</v>
      </c>
      <c r="Q10" s="45">
        <v>18367758166.588711</v>
      </c>
      <c r="R10" s="45">
        <f t="shared" si="0"/>
        <v>18367758166.588711</v>
      </c>
      <c r="S10" s="55"/>
    </row>
    <row r="11" spans="1:19" s="190" customFormat="1" x14ac:dyDescent="0.55000000000000004">
      <c r="A11" s="56">
        <v>15</v>
      </c>
      <c r="B11" s="54" t="s">
        <v>317</v>
      </c>
      <c r="C11" s="53" t="s">
        <v>198</v>
      </c>
      <c r="D11" s="55"/>
      <c r="E11" s="55"/>
      <c r="F11" s="55"/>
      <c r="G11" s="55"/>
      <c r="H11" s="55">
        <v>394952465.65210003</v>
      </c>
      <c r="I11" s="55">
        <v>2446182</v>
      </c>
      <c r="J11" s="55">
        <v>475188.489</v>
      </c>
      <c r="K11" s="55">
        <v>0</v>
      </c>
      <c r="L11" s="45">
        <v>397873836.14110005</v>
      </c>
      <c r="M11" s="55">
        <v>397873836.14110005</v>
      </c>
      <c r="N11" s="55">
        <v>0</v>
      </c>
      <c r="O11" s="55">
        <v>0</v>
      </c>
      <c r="P11" s="55">
        <v>0</v>
      </c>
      <c r="Q11" s="45">
        <v>397873836.14110005</v>
      </c>
      <c r="R11" s="45">
        <f t="shared" si="0"/>
        <v>397873836.14110005</v>
      </c>
      <c r="S11" s="55"/>
    </row>
    <row r="12" spans="1:19" s="190" customFormat="1" x14ac:dyDescent="0.55000000000000004">
      <c r="A12" s="56">
        <v>17</v>
      </c>
      <c r="B12" s="54" t="s">
        <v>318</v>
      </c>
      <c r="C12" s="53" t="s">
        <v>198</v>
      </c>
      <c r="D12" s="55"/>
      <c r="E12" s="55"/>
      <c r="F12" s="55"/>
      <c r="G12" s="55"/>
      <c r="H12" s="55">
        <v>15453550307.99</v>
      </c>
      <c r="I12" s="55">
        <v>6967694159.4889498</v>
      </c>
      <c r="J12" s="55">
        <v>383437337.06999999</v>
      </c>
      <c r="K12" s="55">
        <v>0</v>
      </c>
      <c r="L12" s="45">
        <v>22804681804.54895</v>
      </c>
      <c r="M12" s="55">
        <v>22804681804.54895</v>
      </c>
      <c r="N12" s="55">
        <v>0</v>
      </c>
      <c r="O12" s="55"/>
      <c r="P12" s="55"/>
      <c r="Q12" s="45">
        <v>22804681804.54895</v>
      </c>
      <c r="R12" s="45">
        <f t="shared" si="0"/>
        <v>22804681804.54895</v>
      </c>
      <c r="S12" s="55"/>
    </row>
    <row r="13" spans="1:19" s="190" customFormat="1" x14ac:dyDescent="0.55000000000000004">
      <c r="A13" s="56">
        <v>18</v>
      </c>
      <c r="B13" s="54" t="s">
        <v>319</v>
      </c>
      <c r="C13" s="53" t="s">
        <v>198</v>
      </c>
      <c r="D13" s="55"/>
      <c r="E13" s="55"/>
      <c r="F13" s="55"/>
      <c r="G13" s="55"/>
      <c r="H13" s="55">
        <v>4618729792.9499998</v>
      </c>
      <c r="I13" s="55">
        <v>2360592436.2672</v>
      </c>
      <c r="J13" s="55">
        <v>119776521.31</v>
      </c>
      <c r="K13" s="55"/>
      <c r="L13" s="45">
        <v>7099098750.5271997</v>
      </c>
      <c r="M13" s="55">
        <v>7099098750.5271997</v>
      </c>
      <c r="N13" s="55">
        <v>0</v>
      </c>
      <c r="O13" s="55"/>
      <c r="P13" s="55"/>
      <c r="Q13" s="45">
        <v>7099098750.5271997</v>
      </c>
      <c r="R13" s="45">
        <f t="shared" si="0"/>
        <v>7099098750.5271997</v>
      </c>
      <c r="S13" s="55"/>
    </row>
    <row r="14" spans="1:19" s="190" customFormat="1" x14ac:dyDescent="0.55000000000000004">
      <c r="A14" s="215"/>
      <c r="B14" s="54"/>
      <c r="C14" s="53"/>
      <c r="D14" s="64">
        <v>29720926920.214344</v>
      </c>
      <c r="E14" s="64">
        <v>12390604069.810886</v>
      </c>
      <c r="F14" s="64">
        <v>103423597942.8828</v>
      </c>
      <c r="G14" s="64">
        <v>-61312066952.857574</v>
      </c>
      <c r="H14" s="64">
        <v>-55422618472.862175</v>
      </c>
      <c r="I14" s="64">
        <v>25352774704.555149</v>
      </c>
      <c r="J14" s="64">
        <v>506815270.30900002</v>
      </c>
      <c r="K14" s="64">
        <v>7994299687.9399996</v>
      </c>
      <c r="L14" s="64">
        <v>-21568728810.058022</v>
      </c>
      <c r="M14" s="64">
        <v>-21584047702.681755</v>
      </c>
      <c r="N14" s="64">
        <v>5188642554.726572</v>
      </c>
      <c r="O14" s="64">
        <v>0</v>
      </c>
      <c r="P14" s="64">
        <v>6656986190.3400002</v>
      </c>
      <c r="Q14" s="64">
        <v>-25084141696.504311</v>
      </c>
      <c r="R14" s="65">
        <f>SUM(R6:R13)</f>
        <v>48669717037.524757</v>
      </c>
      <c r="S14" s="215"/>
    </row>
    <row r="15" spans="1:19" ht="30" x14ac:dyDescent="0.6">
      <c r="A15" s="217" t="s">
        <v>321</v>
      </c>
      <c r="B15" s="217"/>
      <c r="C15" s="217"/>
      <c r="D15" s="217"/>
      <c r="E15" s="217"/>
      <c r="F15" s="34"/>
      <c r="G15" s="194">
        <f>G10+G6</f>
        <v>33530652920.86858</v>
      </c>
    </row>
    <row r="16" spans="1:19" x14ac:dyDescent="0.55000000000000004">
      <c r="F16" s="61"/>
    </row>
    <row r="18" spans="19:19" x14ac:dyDescent="0.55000000000000004">
      <c r="S18" s="218"/>
    </row>
  </sheetData>
  <mergeCells count="3">
    <mergeCell ref="D4:G4"/>
    <mergeCell ref="A15:C15"/>
    <mergeCell ref="D15:E15"/>
  </mergeCells>
  <pageMargins left="0.31496062992125984" right="0.11811023622047245" top="0.55118110236220474" bottom="0.35433070866141736" header="0.31496062992125984" footer="0.31496062992125984"/>
  <pageSetup paperSize="8" scale="29" fitToWidth="2" fitToHeight="2" orientation="landscape" r:id="rId1"/>
  <colBreaks count="1" manualBreakCount="1">
    <brk id="12" max="2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D5F7-7AB2-422A-BCFA-3A14EF839F40}">
  <dimension ref="A1:Q19"/>
  <sheetViews>
    <sheetView zoomScale="50" zoomScaleNormal="50" zoomScaleSheetLayoutView="30" workbookViewId="0">
      <pane xSplit="3" ySplit="5" topLeftCell="F6" activePane="bottomRight" state="frozen"/>
      <selection pane="topRight" activeCell="D1" sqref="D1"/>
      <selection pane="bottomLeft" activeCell="A6" sqref="A6"/>
      <selection pane="bottomRight" activeCell="G18" sqref="A1:XFD1048576"/>
    </sheetView>
  </sheetViews>
  <sheetFormatPr defaultColWidth="8.7265625" defaultRowHeight="15.5" x14ac:dyDescent="0.35"/>
  <cols>
    <col min="1" max="1" width="18.26953125" style="94" customWidth="1"/>
    <col min="2" max="2" width="40.453125" style="145" customWidth="1"/>
    <col min="3" max="3" width="38.26953125" style="146" customWidth="1"/>
    <col min="4" max="4" width="34.26953125" style="94" customWidth="1"/>
    <col min="5" max="5" width="34.08984375" style="94" customWidth="1"/>
    <col min="6" max="6" width="31.453125" style="94" customWidth="1"/>
    <col min="7" max="7" width="32.453125" style="94" customWidth="1"/>
    <col min="8" max="8" width="27.453125" style="94" customWidth="1"/>
    <col min="9" max="9" width="25.08984375" style="94" customWidth="1"/>
    <col min="10" max="10" width="24.90625" style="94" bestFit="1" customWidth="1"/>
    <col min="11" max="11" width="34.26953125" style="94" customWidth="1"/>
    <col min="12" max="12" width="27.453125" style="94" customWidth="1"/>
    <col min="13" max="13" width="25.08984375" style="94" customWidth="1"/>
    <col min="14" max="14" width="33.26953125" style="94" customWidth="1"/>
    <col min="15" max="15" width="35.7265625" style="94" customWidth="1"/>
    <col min="16" max="16" width="35.7265625" style="144" customWidth="1"/>
    <col min="17" max="17" width="31.453125" style="145" customWidth="1"/>
    <col min="18" max="16384" width="8.7265625" style="94"/>
  </cols>
  <sheetData>
    <row r="1" spans="1:17" x14ac:dyDescent="0.35">
      <c r="A1" s="115"/>
      <c r="B1" s="116"/>
      <c r="C1" s="116"/>
      <c r="D1" s="117"/>
      <c r="E1" s="117"/>
      <c r="F1" s="117"/>
      <c r="G1" s="117"/>
      <c r="H1" s="117"/>
      <c r="I1" s="117"/>
      <c r="J1" s="117"/>
      <c r="K1" s="117"/>
      <c r="L1" s="117"/>
      <c r="M1" s="117"/>
      <c r="N1" s="117"/>
      <c r="O1" s="117"/>
      <c r="P1" s="118"/>
      <c r="Q1" s="119"/>
    </row>
    <row r="2" spans="1:17" s="68" customFormat="1" x14ac:dyDescent="0.35">
      <c r="A2" s="120"/>
      <c r="B2" s="94"/>
      <c r="C2" s="94"/>
      <c r="D2" s="68" t="s">
        <v>0</v>
      </c>
      <c r="P2" s="121"/>
      <c r="Q2" s="122"/>
    </row>
    <row r="3" spans="1:17" s="68" customFormat="1" x14ac:dyDescent="0.35">
      <c r="A3" s="123"/>
      <c r="B3" s="124"/>
      <c r="C3" s="124"/>
      <c r="D3" s="68" t="s">
        <v>322</v>
      </c>
      <c r="E3" s="125"/>
      <c r="F3" s="125"/>
      <c r="G3" s="125"/>
      <c r="H3" s="125"/>
      <c r="I3" s="125"/>
      <c r="J3" s="125"/>
      <c r="K3" s="125"/>
      <c r="L3" s="125"/>
      <c r="M3" s="125"/>
      <c r="N3" s="125"/>
      <c r="O3" s="125"/>
      <c r="P3" s="126"/>
      <c r="Q3" s="127"/>
    </row>
    <row r="4" spans="1:17" x14ac:dyDescent="0.35">
      <c r="A4" s="128"/>
      <c r="B4" s="129"/>
      <c r="C4" s="129"/>
      <c r="D4" s="70">
        <v>2022</v>
      </c>
      <c r="E4" s="70"/>
      <c r="F4" s="70"/>
      <c r="G4" s="70"/>
      <c r="H4" s="71"/>
      <c r="I4" s="71"/>
      <c r="J4" s="71"/>
      <c r="K4" s="71"/>
      <c r="L4" s="71"/>
      <c r="M4" s="71"/>
      <c r="N4" s="71"/>
      <c r="O4" s="71"/>
      <c r="P4" s="130"/>
      <c r="Q4" s="131"/>
    </row>
    <row r="5" spans="1:17" s="132" customFormat="1" ht="30" x14ac:dyDescent="0.3">
      <c r="A5" s="72" t="s">
        <v>1</v>
      </c>
      <c r="B5" s="72" t="s">
        <v>2</v>
      </c>
      <c r="C5" s="72" t="s">
        <v>3</v>
      </c>
      <c r="D5" s="72" t="s">
        <v>254</v>
      </c>
      <c r="E5" s="72" t="s">
        <v>323</v>
      </c>
      <c r="F5" s="72" t="s">
        <v>324</v>
      </c>
      <c r="G5" s="72" t="s">
        <v>7</v>
      </c>
      <c r="H5" s="72" t="s">
        <v>8</v>
      </c>
      <c r="I5" s="72" t="s">
        <v>279</v>
      </c>
      <c r="J5" s="72" t="s">
        <v>325</v>
      </c>
      <c r="K5" s="72" t="s">
        <v>256</v>
      </c>
      <c r="L5" s="72" t="s">
        <v>10</v>
      </c>
      <c r="M5" s="72" t="s">
        <v>282</v>
      </c>
      <c r="N5" s="72" t="s">
        <v>13</v>
      </c>
      <c r="O5" s="72" t="s">
        <v>14</v>
      </c>
      <c r="P5" s="219"/>
      <c r="Q5" s="72" t="s">
        <v>15</v>
      </c>
    </row>
    <row r="6" spans="1:17" x14ac:dyDescent="0.35">
      <c r="A6" s="73">
        <v>1</v>
      </c>
      <c r="B6" s="74" t="s">
        <v>338</v>
      </c>
      <c r="C6" s="73" t="s">
        <v>191</v>
      </c>
      <c r="D6" s="75">
        <v>0</v>
      </c>
      <c r="E6" s="75">
        <v>48562.5</v>
      </c>
      <c r="F6" s="75">
        <v>0</v>
      </c>
      <c r="G6" s="75">
        <v>48562.5</v>
      </c>
      <c r="H6" s="75">
        <v>-41490.199999999997</v>
      </c>
      <c r="I6" s="75">
        <v>0</v>
      </c>
      <c r="J6" s="75">
        <v>0</v>
      </c>
      <c r="K6" s="76">
        <v>-41490.199999999997</v>
      </c>
      <c r="L6" s="75">
        <v>-41490.199999999997</v>
      </c>
      <c r="M6" s="75">
        <v>0</v>
      </c>
      <c r="N6" s="75">
        <v>0</v>
      </c>
      <c r="O6" s="76">
        <v>-41490.199999999997</v>
      </c>
      <c r="P6" s="133"/>
      <c r="Q6" s="74"/>
    </row>
    <row r="7" spans="1:17" x14ac:dyDescent="0.35">
      <c r="A7" s="73">
        <v>2</v>
      </c>
      <c r="B7" s="74" t="s">
        <v>209</v>
      </c>
      <c r="C7" s="73" t="s">
        <v>339</v>
      </c>
      <c r="D7" s="75"/>
      <c r="E7" s="75"/>
      <c r="F7" s="75"/>
      <c r="G7" s="75"/>
      <c r="H7" s="75">
        <v>42087.5</v>
      </c>
      <c r="I7" s="75">
        <v>72150</v>
      </c>
      <c r="J7" s="75">
        <v>-114237.5</v>
      </c>
      <c r="K7" s="76">
        <v>228475</v>
      </c>
      <c r="L7" s="75">
        <v>228475</v>
      </c>
      <c r="M7" s="75">
        <v>0</v>
      </c>
      <c r="N7" s="75">
        <v>124237.5</v>
      </c>
      <c r="O7" s="76">
        <v>352712.5</v>
      </c>
      <c r="P7" s="133">
        <f t="shared" ref="P7:P17" si="0">L7-N7</f>
        <v>104237.5</v>
      </c>
      <c r="Q7" s="74"/>
    </row>
    <row r="8" spans="1:17" x14ac:dyDescent="0.35">
      <c r="A8" s="73">
        <v>3</v>
      </c>
      <c r="B8" s="74" t="s">
        <v>210</v>
      </c>
      <c r="C8" s="73" t="s">
        <v>339</v>
      </c>
      <c r="D8" s="75"/>
      <c r="E8" s="75"/>
      <c r="F8" s="75"/>
      <c r="G8" s="75"/>
      <c r="H8" s="75">
        <v>95987.5</v>
      </c>
      <c r="I8" s="75">
        <v>164550</v>
      </c>
      <c r="J8" s="75">
        <v>-260537.5</v>
      </c>
      <c r="K8" s="76">
        <v>0</v>
      </c>
      <c r="L8" s="75">
        <v>0</v>
      </c>
      <c r="M8" s="75">
        <v>0</v>
      </c>
      <c r="N8" s="75">
        <v>260537.5</v>
      </c>
      <c r="O8" s="76">
        <v>260537.5</v>
      </c>
      <c r="P8" s="133"/>
      <c r="Q8" s="74"/>
    </row>
    <row r="9" spans="1:17" x14ac:dyDescent="0.35">
      <c r="A9" s="73">
        <v>4</v>
      </c>
      <c r="B9" s="74" t="s">
        <v>211</v>
      </c>
      <c r="C9" s="73" t="s">
        <v>339</v>
      </c>
      <c r="D9" s="75"/>
      <c r="E9" s="75"/>
      <c r="F9" s="75"/>
      <c r="G9" s="75"/>
      <c r="H9" s="75">
        <v>83125</v>
      </c>
      <c r="I9" s="75">
        <v>142500</v>
      </c>
      <c r="J9" s="75">
        <v>-225625</v>
      </c>
      <c r="K9" s="76">
        <v>0</v>
      </c>
      <c r="L9" s="75">
        <v>0</v>
      </c>
      <c r="M9" s="75">
        <v>0</v>
      </c>
      <c r="N9" s="75">
        <v>225625</v>
      </c>
      <c r="O9" s="76">
        <v>225625</v>
      </c>
      <c r="P9" s="133"/>
      <c r="Q9" s="74"/>
    </row>
    <row r="10" spans="1:17" x14ac:dyDescent="0.35">
      <c r="A10" s="73">
        <v>5</v>
      </c>
      <c r="B10" s="74" t="s">
        <v>213</v>
      </c>
      <c r="C10" s="73" t="s">
        <v>339</v>
      </c>
      <c r="D10" s="75"/>
      <c r="E10" s="75"/>
      <c r="F10" s="75"/>
      <c r="G10" s="75"/>
      <c r="H10" s="75">
        <v>43575</v>
      </c>
      <c r="I10" s="75">
        <v>74700</v>
      </c>
      <c r="J10" s="75">
        <v>-118275</v>
      </c>
      <c r="K10" s="76">
        <v>0</v>
      </c>
      <c r="L10" s="75">
        <v>0</v>
      </c>
      <c r="M10" s="75">
        <v>0</v>
      </c>
      <c r="N10" s="75">
        <v>118275</v>
      </c>
      <c r="O10" s="76">
        <v>118275</v>
      </c>
      <c r="P10" s="133"/>
      <c r="Q10" s="74"/>
    </row>
    <row r="11" spans="1:17" x14ac:dyDescent="0.35">
      <c r="A11" s="73">
        <v>6</v>
      </c>
      <c r="B11" s="74" t="s">
        <v>214</v>
      </c>
      <c r="C11" s="73" t="s">
        <v>339</v>
      </c>
      <c r="D11" s="75"/>
      <c r="E11" s="75"/>
      <c r="F11" s="75"/>
      <c r="G11" s="75"/>
      <c r="H11" s="75">
        <v>71225</v>
      </c>
      <c r="I11" s="75">
        <v>122100</v>
      </c>
      <c r="J11" s="75">
        <v>0</v>
      </c>
      <c r="K11" s="76">
        <v>193325</v>
      </c>
      <c r="L11" s="75">
        <v>193325</v>
      </c>
      <c r="M11" s="75">
        <v>0</v>
      </c>
      <c r="N11" s="75">
        <v>0</v>
      </c>
      <c r="O11" s="76">
        <v>193325</v>
      </c>
      <c r="P11" s="133">
        <f t="shared" si="0"/>
        <v>193325</v>
      </c>
      <c r="Q11" s="74"/>
    </row>
    <row r="12" spans="1:17" x14ac:dyDescent="0.35">
      <c r="A12" s="73">
        <v>7</v>
      </c>
      <c r="B12" s="74" t="s">
        <v>340</v>
      </c>
      <c r="C12" s="73" t="s">
        <v>339</v>
      </c>
      <c r="D12" s="75"/>
      <c r="E12" s="75"/>
      <c r="F12" s="75"/>
      <c r="G12" s="75"/>
      <c r="H12" s="75">
        <v>24351.25</v>
      </c>
      <c r="I12" s="75">
        <v>41745</v>
      </c>
      <c r="J12" s="75">
        <v>-66096.25</v>
      </c>
      <c r="K12" s="76">
        <v>0</v>
      </c>
      <c r="L12" s="75">
        <v>0</v>
      </c>
      <c r="M12" s="75">
        <v>0</v>
      </c>
      <c r="N12" s="75">
        <v>66096.25</v>
      </c>
      <c r="O12" s="76">
        <v>66096.25</v>
      </c>
      <c r="P12" s="133"/>
      <c r="Q12" s="74"/>
    </row>
    <row r="13" spans="1:17" x14ac:dyDescent="0.35">
      <c r="A13" s="73">
        <v>8</v>
      </c>
      <c r="B13" s="74" t="s">
        <v>216</v>
      </c>
      <c r="C13" s="73" t="s">
        <v>339</v>
      </c>
      <c r="D13" s="75"/>
      <c r="E13" s="75"/>
      <c r="F13" s="75"/>
      <c r="G13" s="75"/>
      <c r="H13" s="75">
        <v>89148.5</v>
      </c>
      <c r="I13" s="75">
        <v>152826</v>
      </c>
      <c r="J13" s="75">
        <v>-241974.5</v>
      </c>
      <c r="K13" s="76">
        <v>0</v>
      </c>
      <c r="L13" s="75">
        <v>0</v>
      </c>
      <c r="M13" s="75">
        <v>0</v>
      </c>
      <c r="N13" s="75">
        <v>241974.5</v>
      </c>
      <c r="O13" s="76">
        <v>241974.5</v>
      </c>
      <c r="P13" s="133"/>
      <c r="Q13" s="74"/>
    </row>
    <row r="14" spans="1:17" x14ac:dyDescent="0.35">
      <c r="A14" s="73">
        <v>9</v>
      </c>
      <c r="B14" s="74" t="s">
        <v>341</v>
      </c>
      <c r="C14" s="73" t="s">
        <v>339</v>
      </c>
      <c r="D14" s="75"/>
      <c r="E14" s="75"/>
      <c r="F14" s="75"/>
      <c r="G14" s="75"/>
      <c r="H14" s="75">
        <v>17857.87</v>
      </c>
      <c r="I14" s="75">
        <v>30613.5</v>
      </c>
      <c r="J14" s="75">
        <v>-48471.37</v>
      </c>
      <c r="K14" s="76">
        <v>0</v>
      </c>
      <c r="L14" s="75">
        <v>0</v>
      </c>
      <c r="M14" s="75">
        <v>0</v>
      </c>
      <c r="N14" s="75">
        <v>48471.37</v>
      </c>
      <c r="O14" s="76">
        <v>48471.37</v>
      </c>
      <c r="P14" s="133"/>
      <c r="Q14" s="74"/>
    </row>
    <row r="15" spans="1:17" x14ac:dyDescent="0.35">
      <c r="A15" s="73">
        <v>10</v>
      </c>
      <c r="B15" s="74" t="s">
        <v>217</v>
      </c>
      <c r="C15" s="73" t="s">
        <v>339</v>
      </c>
      <c r="D15" s="75"/>
      <c r="E15" s="75"/>
      <c r="F15" s="75"/>
      <c r="G15" s="75"/>
      <c r="H15" s="75">
        <v>40316.5</v>
      </c>
      <c r="I15" s="75">
        <v>69114</v>
      </c>
      <c r="J15" s="75">
        <v>-109430.5</v>
      </c>
      <c r="K15" s="76">
        <v>0</v>
      </c>
      <c r="L15" s="75">
        <v>0</v>
      </c>
      <c r="M15" s="75">
        <v>0</v>
      </c>
      <c r="N15" s="75">
        <v>109430.5</v>
      </c>
      <c r="O15" s="76">
        <v>109430.5</v>
      </c>
      <c r="P15" s="133"/>
      <c r="Q15" s="74"/>
    </row>
    <row r="16" spans="1:17" x14ac:dyDescent="0.35">
      <c r="A16" s="73">
        <v>11</v>
      </c>
      <c r="B16" s="74" t="s">
        <v>218</v>
      </c>
      <c r="C16" s="73" t="s">
        <v>339</v>
      </c>
      <c r="D16" s="75"/>
      <c r="E16" s="75"/>
      <c r="F16" s="75"/>
      <c r="G16" s="75"/>
      <c r="H16" s="75">
        <v>159322.75</v>
      </c>
      <c r="I16" s="75">
        <v>107307</v>
      </c>
      <c r="J16" s="75">
        <v>-266629.75</v>
      </c>
      <c r="K16" s="76">
        <v>0</v>
      </c>
      <c r="L16" s="75">
        <v>0</v>
      </c>
      <c r="M16" s="75">
        <v>0</v>
      </c>
      <c r="N16" s="75">
        <v>266629.75</v>
      </c>
      <c r="O16" s="76">
        <v>266629.75</v>
      </c>
      <c r="P16" s="133"/>
      <c r="Q16" s="74"/>
    </row>
    <row r="17" spans="1:17" x14ac:dyDescent="0.35">
      <c r="A17" s="73">
        <v>12</v>
      </c>
      <c r="B17" s="74" t="s">
        <v>354</v>
      </c>
      <c r="C17" s="73" t="s">
        <v>198</v>
      </c>
      <c r="D17" s="75">
        <v>1658101.05675956</v>
      </c>
      <c r="E17" s="75">
        <v>404418.85</v>
      </c>
      <c r="F17" s="75">
        <v>0</v>
      </c>
      <c r="G17" s="75">
        <v>2062519.9067595601</v>
      </c>
      <c r="H17" s="75">
        <v>2062519.9067595601</v>
      </c>
      <c r="I17" s="75">
        <v>206394.77011504001</v>
      </c>
      <c r="J17" s="75">
        <v>0</v>
      </c>
      <c r="K17" s="76">
        <v>2268914.6768746004</v>
      </c>
      <c r="L17" s="75">
        <v>2268914.6768746004</v>
      </c>
      <c r="M17" s="75">
        <v>0</v>
      </c>
      <c r="N17" s="75">
        <v>0</v>
      </c>
      <c r="O17" s="76">
        <v>2268914.6768746004</v>
      </c>
      <c r="P17" s="133">
        <f t="shared" si="0"/>
        <v>2268914.6768746004</v>
      </c>
      <c r="Q17" s="74"/>
    </row>
    <row r="18" spans="1:17" x14ac:dyDescent="0.35">
      <c r="A18" s="141"/>
      <c r="B18" s="74"/>
      <c r="C18" s="73"/>
      <c r="D18" s="90">
        <v>4905758.9526859391</v>
      </c>
      <c r="E18" s="90"/>
      <c r="F18" s="90">
        <v>6767177.7400000002</v>
      </c>
      <c r="G18" s="90">
        <f>G17+G6</f>
        <v>2111082.4067595601</v>
      </c>
      <c r="H18" s="90">
        <v>5311079.7195294239</v>
      </c>
      <c r="I18" s="75">
        <v>11874559.368072012</v>
      </c>
      <c r="J18" s="90">
        <v>558631.92869999912</v>
      </c>
      <c r="K18" s="90">
        <v>17643556.016301434</v>
      </c>
      <c r="L18" s="90">
        <v>17643556.016301434</v>
      </c>
      <c r="M18" s="75">
        <v>12242779.348072013</v>
      </c>
      <c r="N18" s="90">
        <v>7973436.0700000003</v>
      </c>
      <c r="O18" s="90">
        <v>20033703.770901434</v>
      </c>
      <c r="P18" s="142">
        <f>SUM(P3:P17)</f>
        <v>2566477.1768746004</v>
      </c>
      <c r="Q18" s="74"/>
    </row>
    <row r="19" spans="1:17" x14ac:dyDescent="0.35">
      <c r="A19" s="143" t="s">
        <v>234</v>
      </c>
      <c r="B19" s="143"/>
      <c r="C19" s="143"/>
      <c r="D19" s="143"/>
      <c r="E19" s="143"/>
    </row>
  </sheetData>
  <mergeCells count="3">
    <mergeCell ref="D4:G4"/>
    <mergeCell ref="A19:C19"/>
    <mergeCell ref="D19:E19"/>
  </mergeCells>
  <printOptions horizontalCentered="1"/>
  <pageMargins left="0.118110236220472" right="0.118110236220472" top="0.74803149606299202" bottom="0.55118110236220497" header="0.31496062992126" footer="0.31496062992126"/>
  <pageSetup paperSize="8" scale="30" fitToWidth="0" fitToHeight="0" orientation="landscape" r:id="rId1"/>
  <colBreaks count="1" manualBreakCount="1">
    <brk id="11" max="10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165A-FF74-4532-946F-438F31C7268B}">
  <dimension ref="A1:T177"/>
  <sheetViews>
    <sheetView zoomScale="60" zoomScaleNormal="60" workbookViewId="0">
      <pane xSplit="3" ySplit="7" topLeftCell="D8" activePane="bottomRight" state="frozen"/>
      <selection pane="topRight" activeCell="D1" sqref="D1"/>
      <selection pane="bottomLeft" activeCell="A8" sqref="A8"/>
      <selection pane="bottomRight" activeCell="I173" sqref="I173"/>
    </sheetView>
  </sheetViews>
  <sheetFormatPr defaultColWidth="16.453125" defaultRowHeight="14" x14ac:dyDescent="0.3"/>
  <cols>
    <col min="1" max="1" width="10.453125" style="10" customWidth="1"/>
    <col min="2" max="2" width="51.453125" style="43" customWidth="1"/>
    <col min="3" max="3" width="31.08984375" style="44" customWidth="1"/>
    <col min="4" max="4" width="17.6328125" style="10" customWidth="1"/>
    <col min="5" max="5" width="16.1796875" style="10" bestFit="1" customWidth="1"/>
    <col min="6" max="6" width="13.453125" style="10" bestFit="1" customWidth="1"/>
    <col min="7" max="7" width="16.1796875" style="34" bestFit="1" customWidth="1"/>
    <col min="8" max="8" width="18.6328125" style="10" bestFit="1" customWidth="1"/>
    <col min="9" max="9" width="18.6328125" style="10" customWidth="1"/>
    <col min="10" max="10" width="38.54296875" style="43" customWidth="1"/>
    <col min="11" max="11" width="27.08984375" style="10" bestFit="1" customWidth="1"/>
    <col min="12" max="13" width="21.453125" style="10" bestFit="1" customWidth="1"/>
    <col min="14" max="14" width="27.08984375" style="10" bestFit="1" customWidth="1"/>
    <col min="15" max="16" width="16.453125" style="10" bestFit="1"/>
    <col min="17" max="17" width="27.08984375" style="10" bestFit="1" customWidth="1"/>
    <col min="18" max="19" width="29.453125" style="10" bestFit="1" customWidth="1"/>
    <col min="20" max="20" width="27.08984375" style="10" bestFit="1" customWidth="1"/>
    <col min="21" max="21" width="16.453125" style="10" bestFit="1"/>
    <col min="22" max="16384" width="16.453125" style="10"/>
  </cols>
  <sheetData>
    <row r="1" spans="1:10" x14ac:dyDescent="0.3">
      <c r="B1" s="10"/>
      <c r="C1" s="10"/>
      <c r="D1" s="11"/>
      <c r="E1" s="11"/>
      <c r="F1" s="11"/>
      <c r="G1" s="11"/>
      <c r="H1" s="11"/>
      <c r="I1" s="11"/>
      <c r="J1" s="12"/>
    </row>
    <row r="2" spans="1:10" s="13" customFormat="1" x14ac:dyDescent="0.3">
      <c r="C2" s="10"/>
      <c r="J2" s="14"/>
    </row>
    <row r="3" spans="1:10" s="13" customFormat="1" x14ac:dyDescent="0.3">
      <c r="C3" s="10"/>
      <c r="J3" s="14"/>
    </row>
    <row r="4" spans="1:10" s="13" customFormat="1" x14ac:dyDescent="0.3">
      <c r="C4" s="10"/>
      <c r="J4" s="14"/>
    </row>
    <row r="5" spans="1:10" s="13" customFormat="1" x14ac:dyDescent="0.3">
      <c r="C5" s="10"/>
      <c r="J5" s="14"/>
    </row>
    <row r="6" spans="1:10" x14ac:dyDescent="0.3">
      <c r="A6" s="15"/>
      <c r="B6" s="15"/>
      <c r="C6" s="15"/>
      <c r="D6" s="16"/>
      <c r="E6" s="16">
        <v>2024</v>
      </c>
      <c r="F6" s="16"/>
      <c r="G6" s="16"/>
      <c r="H6" s="16"/>
      <c r="I6" s="16"/>
      <c r="J6" s="17"/>
    </row>
    <row r="7" spans="1:10" s="18" customFormat="1" ht="42" x14ac:dyDescent="0.3">
      <c r="A7" s="17" t="s">
        <v>1</v>
      </c>
      <c r="B7" s="17" t="s">
        <v>2</v>
      </c>
      <c r="C7" s="17" t="s">
        <v>3</v>
      </c>
      <c r="D7" s="17" t="s">
        <v>10</v>
      </c>
      <c r="E7" s="17" t="s">
        <v>11</v>
      </c>
      <c r="F7" s="17" t="s">
        <v>12</v>
      </c>
      <c r="G7" s="17" t="s">
        <v>13</v>
      </c>
      <c r="H7" s="17" t="s">
        <v>14</v>
      </c>
      <c r="I7" s="17" t="s">
        <v>381</v>
      </c>
      <c r="J7" s="17" t="s">
        <v>15</v>
      </c>
    </row>
    <row r="8" spans="1:10" x14ac:dyDescent="0.3">
      <c r="A8" s="19">
        <v>1</v>
      </c>
      <c r="B8" s="20" t="s">
        <v>16</v>
      </c>
      <c r="C8" s="19" t="s">
        <v>17</v>
      </c>
      <c r="D8" s="21">
        <v>0</v>
      </c>
      <c r="E8" s="21">
        <v>0</v>
      </c>
      <c r="F8" s="21">
        <v>0</v>
      </c>
      <c r="G8" s="22">
        <v>0</v>
      </c>
      <c r="H8" s="23">
        <v>0</v>
      </c>
      <c r="I8" s="23">
        <f>D8-G8</f>
        <v>0</v>
      </c>
      <c r="J8" s="24"/>
    </row>
    <row r="9" spans="1:10" ht="42" x14ac:dyDescent="0.3">
      <c r="A9" s="19">
        <v>2</v>
      </c>
      <c r="B9" s="20" t="s">
        <v>18</v>
      </c>
      <c r="C9" s="19" t="s">
        <v>17</v>
      </c>
      <c r="D9" s="21">
        <v>302316.04399999999</v>
      </c>
      <c r="E9" s="21">
        <v>1765118.0838445327</v>
      </c>
      <c r="F9" s="21">
        <v>0</v>
      </c>
      <c r="G9" s="22">
        <v>1163074.5600000001</v>
      </c>
      <c r="H9" s="23">
        <v>904359.56784453266</v>
      </c>
      <c r="I9" s="23"/>
      <c r="J9" s="25" t="s">
        <v>19</v>
      </c>
    </row>
    <row r="10" spans="1:10" ht="28" x14ac:dyDescent="0.3">
      <c r="A10" s="19">
        <v>3</v>
      </c>
      <c r="B10" s="20" t="s">
        <v>20</v>
      </c>
      <c r="C10" s="19" t="s">
        <v>17</v>
      </c>
      <c r="D10" s="21">
        <v>-445820.48880000005</v>
      </c>
      <c r="E10" s="21">
        <v>1359598.9264847322</v>
      </c>
      <c r="F10" s="21">
        <v>0</v>
      </c>
      <c r="G10" s="22">
        <v>1049272.46</v>
      </c>
      <c r="H10" s="23">
        <v>-135494.02231526782</v>
      </c>
      <c r="I10" s="23"/>
      <c r="J10" s="24" t="s">
        <v>21</v>
      </c>
    </row>
    <row r="11" spans="1:10" x14ac:dyDescent="0.3">
      <c r="A11" s="19">
        <v>4</v>
      </c>
      <c r="B11" s="26" t="s">
        <v>22</v>
      </c>
      <c r="C11" s="19" t="s">
        <v>17</v>
      </c>
      <c r="D11" s="21">
        <v>1369515.9319</v>
      </c>
      <c r="E11" s="21">
        <v>5008439.169815978</v>
      </c>
      <c r="F11" s="21">
        <v>0</v>
      </c>
      <c r="G11" s="22">
        <v>1310595.1000000001</v>
      </c>
      <c r="H11" s="23">
        <v>5067360.0017159786</v>
      </c>
      <c r="I11" s="23">
        <f t="shared" ref="I11:I64" si="0">D11-G11</f>
        <v>58920.831899999874</v>
      </c>
      <c r="J11" s="24" t="s">
        <v>23</v>
      </c>
    </row>
    <row r="12" spans="1:10" ht="28" x14ac:dyDescent="0.3">
      <c r="A12" s="19">
        <v>5</v>
      </c>
      <c r="B12" s="20" t="s">
        <v>24</v>
      </c>
      <c r="C12" s="19" t="s">
        <v>17</v>
      </c>
      <c r="D12" s="21">
        <v>-218832.27690000017</v>
      </c>
      <c r="E12" s="21">
        <v>2371628.1834426457</v>
      </c>
      <c r="F12" s="21">
        <v>0</v>
      </c>
      <c r="G12" s="22">
        <v>3560413.96</v>
      </c>
      <c r="H12" s="23">
        <v>-1407618.0534573542</v>
      </c>
      <c r="I12" s="23"/>
      <c r="J12" s="24" t="s">
        <v>25</v>
      </c>
    </row>
    <row r="13" spans="1:10" ht="28" x14ac:dyDescent="0.3">
      <c r="A13" s="27">
        <v>6</v>
      </c>
      <c r="B13" s="28" t="s">
        <v>26</v>
      </c>
      <c r="C13" s="27" t="s">
        <v>17</v>
      </c>
      <c r="D13" s="21">
        <v>-4124766.4714000002</v>
      </c>
      <c r="E13" s="21">
        <v>862504</v>
      </c>
      <c r="F13" s="21">
        <v>0</v>
      </c>
      <c r="G13" s="22">
        <v>805306.4</v>
      </c>
      <c r="H13" s="23">
        <v>-4067568.8714000001</v>
      </c>
      <c r="I13" s="23"/>
      <c r="J13" s="29" t="s">
        <v>27</v>
      </c>
    </row>
    <row r="14" spans="1:10" x14ac:dyDescent="0.3">
      <c r="A14" s="27">
        <v>7</v>
      </c>
      <c r="B14" s="28" t="s">
        <v>28</v>
      </c>
      <c r="C14" s="27" t="s">
        <v>17</v>
      </c>
      <c r="D14" s="21">
        <v>1835347.6325000003</v>
      </c>
      <c r="E14" s="21">
        <v>6338105.2800000003</v>
      </c>
      <c r="F14" s="21">
        <v>0</v>
      </c>
      <c r="G14" s="22">
        <v>1822712.8199999998</v>
      </c>
      <c r="H14" s="23">
        <v>6350740.0925000012</v>
      </c>
      <c r="I14" s="23">
        <f t="shared" si="0"/>
        <v>12634.812500000466</v>
      </c>
      <c r="J14" s="29" t="s">
        <v>29</v>
      </c>
    </row>
    <row r="15" spans="1:10" x14ac:dyDescent="0.3">
      <c r="A15" s="27">
        <v>8</v>
      </c>
      <c r="B15" s="28" t="s">
        <v>30</v>
      </c>
      <c r="C15" s="27" t="s">
        <v>17</v>
      </c>
      <c r="D15" s="21">
        <v>2357949.0787999993</v>
      </c>
      <c r="E15" s="21">
        <v>4361667.49</v>
      </c>
      <c r="F15" s="21">
        <v>0</v>
      </c>
      <c r="G15" s="22">
        <v>7072261.8200000003</v>
      </c>
      <c r="H15" s="23">
        <v>-352645.25120000076</v>
      </c>
      <c r="I15" s="23"/>
      <c r="J15" s="29" t="s">
        <v>31</v>
      </c>
    </row>
    <row r="16" spans="1:10" ht="28" x14ac:dyDescent="0.3">
      <c r="A16" s="27">
        <v>9</v>
      </c>
      <c r="B16" s="28" t="s">
        <v>32</v>
      </c>
      <c r="C16" s="27" t="s">
        <v>17</v>
      </c>
      <c r="D16" s="21">
        <v>-1209559.8559000008</v>
      </c>
      <c r="E16" s="21">
        <v>15443273</v>
      </c>
      <c r="F16" s="21">
        <v>0</v>
      </c>
      <c r="G16" s="22">
        <v>16100526.42</v>
      </c>
      <c r="H16" s="23">
        <v>-1866813.2759000007</v>
      </c>
      <c r="I16" s="23"/>
      <c r="J16" s="29" t="s">
        <v>33</v>
      </c>
    </row>
    <row r="17" spans="1:10" x14ac:dyDescent="0.3">
      <c r="A17" s="27">
        <v>10</v>
      </c>
      <c r="B17" s="28" t="s">
        <v>34</v>
      </c>
      <c r="C17" s="27" t="s">
        <v>17</v>
      </c>
      <c r="D17" s="21">
        <v>-32476.78</v>
      </c>
      <c r="E17" s="21">
        <v>599446.43999999994</v>
      </c>
      <c r="F17" s="21">
        <v>0</v>
      </c>
      <c r="G17" s="22">
        <v>0</v>
      </c>
      <c r="H17" s="23">
        <v>566969.65999999992</v>
      </c>
      <c r="I17" s="23"/>
      <c r="J17" s="29" t="s">
        <v>35</v>
      </c>
    </row>
    <row r="18" spans="1:10" ht="28" x14ac:dyDescent="0.3">
      <c r="A18" s="27">
        <v>11</v>
      </c>
      <c r="B18" s="28" t="s">
        <v>36</v>
      </c>
      <c r="C18" s="27" t="s">
        <v>17</v>
      </c>
      <c r="D18" s="21">
        <v>-637011.71579999989</v>
      </c>
      <c r="E18" s="21">
        <v>1341656.07</v>
      </c>
      <c r="F18" s="21">
        <v>0</v>
      </c>
      <c r="G18" s="22">
        <v>1085421.26</v>
      </c>
      <c r="H18" s="23">
        <v>-380776.90579999983</v>
      </c>
      <c r="I18" s="23"/>
      <c r="J18" s="29" t="s">
        <v>37</v>
      </c>
    </row>
    <row r="19" spans="1:10" x14ac:dyDescent="0.3">
      <c r="A19" s="27">
        <v>12</v>
      </c>
      <c r="B19" s="30" t="s">
        <v>38</v>
      </c>
      <c r="C19" s="31" t="s">
        <v>17</v>
      </c>
      <c r="D19" s="21">
        <v>7693621.1999000013</v>
      </c>
      <c r="E19" s="21">
        <v>22532363.740897976</v>
      </c>
      <c r="F19" s="21">
        <v>0</v>
      </c>
      <c r="G19" s="22">
        <v>21250000</v>
      </c>
      <c r="H19" s="23">
        <v>8975984.9407979771</v>
      </c>
      <c r="I19" s="23"/>
      <c r="J19" s="29" t="s">
        <v>39</v>
      </c>
    </row>
    <row r="20" spans="1:10" ht="28" x14ac:dyDescent="0.3">
      <c r="A20" s="27">
        <v>13</v>
      </c>
      <c r="B20" s="30" t="s">
        <v>40</v>
      </c>
      <c r="C20" s="31" t="s">
        <v>17</v>
      </c>
      <c r="D20" s="21">
        <v>-4101669.1500000004</v>
      </c>
      <c r="E20" s="21">
        <v>15364382</v>
      </c>
      <c r="F20" s="21">
        <v>0</v>
      </c>
      <c r="G20" s="22">
        <v>16170958.449999999</v>
      </c>
      <c r="H20" s="23">
        <v>-4908245.5999999996</v>
      </c>
      <c r="I20" s="23"/>
      <c r="J20" s="29" t="s">
        <v>41</v>
      </c>
    </row>
    <row r="21" spans="1:10" ht="28" x14ac:dyDescent="0.3">
      <c r="A21" s="27">
        <v>14</v>
      </c>
      <c r="B21" s="28" t="s">
        <v>42</v>
      </c>
      <c r="C21" s="27" t="s">
        <v>17</v>
      </c>
      <c r="D21" s="21">
        <v>-1963617.4899999998</v>
      </c>
      <c r="E21" s="21">
        <v>5119446.4400000004</v>
      </c>
      <c r="F21" s="21">
        <v>0</v>
      </c>
      <c r="G21" s="22">
        <v>5565880.4199999999</v>
      </c>
      <c r="H21" s="23">
        <v>-2410051.4699999993</v>
      </c>
      <c r="I21" s="23"/>
      <c r="J21" s="29" t="s">
        <v>43</v>
      </c>
    </row>
    <row r="22" spans="1:10" ht="28" x14ac:dyDescent="0.3">
      <c r="A22" s="27">
        <v>15</v>
      </c>
      <c r="B22" s="28" t="s">
        <v>44</v>
      </c>
      <c r="C22" s="27" t="s">
        <v>17</v>
      </c>
      <c r="D22" s="21">
        <v>-1981879.2904000001</v>
      </c>
      <c r="E22" s="21">
        <v>3912717.94</v>
      </c>
      <c r="F22" s="21">
        <v>0</v>
      </c>
      <c r="G22" s="22">
        <v>4213016.67</v>
      </c>
      <c r="H22" s="23">
        <v>-2282178.0203999998</v>
      </c>
      <c r="I22" s="23"/>
      <c r="J22" s="29" t="s">
        <v>45</v>
      </c>
    </row>
    <row r="23" spans="1:10" x14ac:dyDescent="0.3">
      <c r="A23" s="27">
        <v>16</v>
      </c>
      <c r="B23" s="28" t="s">
        <v>46</v>
      </c>
      <c r="C23" s="27" t="s">
        <v>17</v>
      </c>
      <c r="D23" s="21">
        <v>0</v>
      </c>
      <c r="E23" s="21">
        <v>0</v>
      </c>
      <c r="F23" s="21">
        <v>0</v>
      </c>
      <c r="G23" s="22">
        <v>0</v>
      </c>
      <c r="H23" s="23">
        <v>0</v>
      </c>
      <c r="I23" s="23">
        <f t="shared" si="0"/>
        <v>0</v>
      </c>
      <c r="J23" s="29"/>
    </row>
    <row r="24" spans="1:10" x14ac:dyDescent="0.3">
      <c r="A24" s="27">
        <v>17</v>
      </c>
      <c r="B24" s="28" t="s">
        <v>47</v>
      </c>
      <c r="C24" s="27" t="s">
        <v>48</v>
      </c>
      <c r="D24" s="21"/>
      <c r="E24" s="21">
        <v>1127938</v>
      </c>
      <c r="F24" s="21"/>
      <c r="G24" s="22"/>
      <c r="H24" s="23"/>
      <c r="I24" s="23">
        <f t="shared" si="0"/>
        <v>0</v>
      </c>
      <c r="J24" s="29"/>
    </row>
    <row r="25" spans="1:10" ht="28" x14ac:dyDescent="0.3">
      <c r="A25" s="27">
        <v>18</v>
      </c>
      <c r="B25" s="28" t="s">
        <v>49</v>
      </c>
      <c r="C25" s="27" t="s">
        <v>17</v>
      </c>
      <c r="D25" s="21">
        <v>-1162199.9086000002</v>
      </c>
      <c r="E25" s="21">
        <v>3239468.41</v>
      </c>
      <c r="F25" s="21">
        <v>0</v>
      </c>
      <c r="G25" s="22">
        <v>1960314.02</v>
      </c>
      <c r="H25" s="23">
        <v>116954.48139999993</v>
      </c>
      <c r="I25" s="23"/>
      <c r="J25" s="29" t="s">
        <v>50</v>
      </c>
    </row>
    <row r="26" spans="1:10" x14ac:dyDescent="0.3">
      <c r="A26" s="27">
        <v>19</v>
      </c>
      <c r="B26" s="28" t="s">
        <v>51</v>
      </c>
      <c r="C26" s="27" t="s">
        <v>17</v>
      </c>
      <c r="D26" s="21">
        <v>1256985.6513</v>
      </c>
      <c r="E26" s="21">
        <v>2068026</v>
      </c>
      <c r="F26" s="21">
        <v>0</v>
      </c>
      <c r="G26" s="22">
        <v>260000</v>
      </c>
      <c r="H26" s="23">
        <v>3065011.6513</v>
      </c>
      <c r="I26" s="23">
        <f t="shared" si="0"/>
        <v>996985.65130000003</v>
      </c>
      <c r="J26" s="29" t="s">
        <v>52</v>
      </c>
    </row>
    <row r="27" spans="1:10" x14ac:dyDescent="0.3">
      <c r="A27" s="27">
        <v>20</v>
      </c>
      <c r="B27" s="28" t="s">
        <v>53</v>
      </c>
      <c r="C27" s="27" t="s">
        <v>17</v>
      </c>
      <c r="D27" s="21">
        <v>421833.0246</v>
      </c>
      <c r="E27" s="21">
        <v>0</v>
      </c>
      <c r="F27" s="21">
        <v>0</v>
      </c>
      <c r="G27" s="22">
        <v>0</v>
      </c>
      <c r="H27" s="23">
        <v>421833.0246</v>
      </c>
      <c r="I27" s="23">
        <f t="shared" si="0"/>
        <v>421833.0246</v>
      </c>
      <c r="J27" s="29" t="s">
        <v>54</v>
      </c>
    </row>
    <row r="28" spans="1:10" ht="28" x14ac:dyDescent="0.3">
      <c r="A28" s="27">
        <v>21</v>
      </c>
      <c r="B28" s="28" t="s">
        <v>55</v>
      </c>
      <c r="C28" s="27" t="s">
        <v>17</v>
      </c>
      <c r="D28" s="21">
        <v>-64450.695799999987</v>
      </c>
      <c r="E28" s="21">
        <v>1189923.9053480132</v>
      </c>
      <c r="F28" s="21">
        <v>0</v>
      </c>
      <c r="G28" s="22">
        <v>260000</v>
      </c>
      <c r="H28" s="23">
        <v>865473.20954801328</v>
      </c>
      <c r="I28" s="23"/>
      <c r="J28" s="29" t="s">
        <v>56</v>
      </c>
    </row>
    <row r="29" spans="1:10" x14ac:dyDescent="0.3">
      <c r="A29" s="27">
        <v>22</v>
      </c>
      <c r="B29" s="28" t="s">
        <v>57</v>
      </c>
      <c r="C29" s="27" t="s">
        <v>58</v>
      </c>
      <c r="D29" s="21">
        <v>-2553621.6838000002</v>
      </c>
      <c r="E29" s="21">
        <v>1314491.02</v>
      </c>
      <c r="F29" s="21">
        <v>0</v>
      </c>
      <c r="G29" s="22">
        <v>1247511.9162999999</v>
      </c>
      <c r="H29" s="23">
        <v>-2486642.5800999999</v>
      </c>
      <c r="I29" s="23"/>
      <c r="J29" s="29" t="s">
        <v>59</v>
      </c>
    </row>
    <row r="30" spans="1:10" x14ac:dyDescent="0.3">
      <c r="A30" s="27">
        <v>23</v>
      </c>
      <c r="B30" s="28" t="s">
        <v>60</v>
      </c>
      <c r="C30" s="27" t="s">
        <v>58</v>
      </c>
      <c r="D30" s="21">
        <v>-5175902.4164000014</v>
      </c>
      <c r="E30" s="21">
        <v>6914246.4900000002</v>
      </c>
      <c r="F30" s="21">
        <v>0</v>
      </c>
      <c r="G30" s="22">
        <v>4840194.3365000002</v>
      </c>
      <c r="H30" s="23">
        <v>-3101850.2629000014</v>
      </c>
      <c r="I30" s="23"/>
      <c r="J30" s="29" t="s">
        <v>61</v>
      </c>
    </row>
    <row r="31" spans="1:10" x14ac:dyDescent="0.3">
      <c r="A31" s="27">
        <v>24</v>
      </c>
      <c r="B31" s="28" t="s">
        <v>62</v>
      </c>
      <c r="C31" s="27" t="s">
        <v>58</v>
      </c>
      <c r="D31" s="21">
        <v>0</v>
      </c>
      <c r="E31" s="21">
        <v>0</v>
      </c>
      <c r="F31" s="21">
        <v>0</v>
      </c>
      <c r="G31" s="22">
        <v>0</v>
      </c>
      <c r="H31" s="23">
        <v>0</v>
      </c>
      <c r="I31" s="23">
        <f t="shared" si="0"/>
        <v>0</v>
      </c>
      <c r="J31" s="29" t="s">
        <v>63</v>
      </c>
    </row>
    <row r="32" spans="1:10" x14ac:dyDescent="0.3">
      <c r="A32" s="27">
        <v>25</v>
      </c>
      <c r="B32" s="28" t="s">
        <v>64</v>
      </c>
      <c r="C32" s="27" t="s">
        <v>58</v>
      </c>
      <c r="D32" s="21">
        <v>-52091.30150000006</v>
      </c>
      <c r="E32" s="21">
        <v>3023100.33</v>
      </c>
      <c r="F32" s="21">
        <v>0</v>
      </c>
      <c r="G32" s="22">
        <v>3702312.36</v>
      </c>
      <c r="H32" s="23">
        <v>-731303.33149999985</v>
      </c>
      <c r="I32" s="23"/>
      <c r="J32" s="29" t="s">
        <v>63</v>
      </c>
    </row>
    <row r="33" spans="1:20" x14ac:dyDescent="0.3">
      <c r="A33" s="27"/>
      <c r="B33" s="28" t="s">
        <v>65</v>
      </c>
      <c r="C33" s="27"/>
      <c r="D33" s="21">
        <v>-7781615.4017000012</v>
      </c>
      <c r="E33" s="21">
        <v>0</v>
      </c>
      <c r="F33" s="21">
        <v>0</v>
      </c>
      <c r="G33" s="22">
        <v>0</v>
      </c>
      <c r="H33" s="23">
        <v>-7781615.4017000012</v>
      </c>
      <c r="I33" s="23"/>
      <c r="J33" s="29"/>
    </row>
    <row r="34" spans="1:20" ht="42" x14ac:dyDescent="0.3">
      <c r="A34" s="27">
        <v>26</v>
      </c>
      <c r="B34" s="28" t="s">
        <v>66</v>
      </c>
      <c r="C34" s="27" t="s">
        <v>58</v>
      </c>
      <c r="D34" s="21">
        <v>4439287.871299997</v>
      </c>
      <c r="E34" s="21">
        <v>19658141.030000001</v>
      </c>
      <c r="F34" s="21">
        <v>0</v>
      </c>
      <c r="G34" s="22">
        <v>20832595.09</v>
      </c>
      <c r="H34" s="23">
        <v>3264833.8112999983</v>
      </c>
      <c r="I34" s="23"/>
      <c r="J34" s="29" t="s">
        <v>67</v>
      </c>
    </row>
    <row r="35" spans="1:20" ht="42" x14ac:dyDescent="0.3">
      <c r="A35" s="27">
        <v>27</v>
      </c>
      <c r="B35" s="28" t="s">
        <v>68</v>
      </c>
      <c r="C35" s="27" t="s">
        <v>58</v>
      </c>
      <c r="D35" s="21">
        <v>26264918.234999999</v>
      </c>
      <c r="E35" s="21">
        <v>47070070.369999997</v>
      </c>
      <c r="F35" s="21">
        <v>0</v>
      </c>
      <c r="G35" s="22">
        <v>56190118.100000001</v>
      </c>
      <c r="H35" s="23">
        <v>17144870.504999988</v>
      </c>
      <c r="I35" s="23"/>
      <c r="J35" s="29" t="s">
        <v>67</v>
      </c>
    </row>
    <row r="36" spans="1:20" ht="42" x14ac:dyDescent="0.3">
      <c r="A36" s="27">
        <v>28</v>
      </c>
      <c r="B36" s="28" t="s">
        <v>69</v>
      </c>
      <c r="C36" s="27" t="s">
        <v>58</v>
      </c>
      <c r="D36" s="21">
        <v>880589.9354000017</v>
      </c>
      <c r="E36" s="21">
        <v>7366764.1900000004</v>
      </c>
      <c r="F36" s="21">
        <v>0</v>
      </c>
      <c r="G36" s="22">
        <v>6910508.9001000002</v>
      </c>
      <c r="H36" s="23">
        <v>1336845.2253000019</v>
      </c>
      <c r="I36" s="23"/>
      <c r="J36" s="29" t="s">
        <v>70</v>
      </c>
    </row>
    <row r="37" spans="1:20" ht="42" x14ac:dyDescent="0.3">
      <c r="A37" s="27">
        <v>29</v>
      </c>
      <c r="B37" s="28" t="s">
        <v>71</v>
      </c>
      <c r="C37" s="27" t="s">
        <v>58</v>
      </c>
      <c r="D37" s="21">
        <v>22179038.709900007</v>
      </c>
      <c r="E37" s="21">
        <v>44436298.049999997</v>
      </c>
      <c r="F37" s="21">
        <v>0</v>
      </c>
      <c r="G37" s="22">
        <v>50388240.117899999</v>
      </c>
      <c r="H37" s="23">
        <v>16227096.642000005</v>
      </c>
      <c r="I37" s="23"/>
      <c r="J37" s="29" t="s">
        <v>72</v>
      </c>
    </row>
    <row r="38" spans="1:20" x14ac:dyDescent="0.3">
      <c r="A38" s="27"/>
      <c r="B38" s="28" t="s">
        <v>65</v>
      </c>
      <c r="C38" s="27"/>
      <c r="D38" s="21">
        <v>53763834.751599997</v>
      </c>
      <c r="E38" s="21">
        <v>0</v>
      </c>
      <c r="F38" s="21">
        <v>0</v>
      </c>
      <c r="G38" s="22">
        <v>0</v>
      </c>
      <c r="H38" s="23">
        <v>53763834.751599997</v>
      </c>
      <c r="I38" s="23"/>
      <c r="J38" s="29"/>
    </row>
    <row r="39" spans="1:20" x14ac:dyDescent="0.3">
      <c r="A39" s="27">
        <v>30</v>
      </c>
      <c r="B39" s="28" t="s">
        <v>73</v>
      </c>
      <c r="C39" s="27" t="s">
        <v>58</v>
      </c>
      <c r="D39" s="21">
        <v>26901687.793831561</v>
      </c>
      <c r="E39" s="21">
        <v>43241290.504867867</v>
      </c>
      <c r="F39" s="21">
        <v>0</v>
      </c>
      <c r="G39" s="22">
        <v>55848857</v>
      </c>
      <c r="H39" s="23">
        <v>14294121.298699424</v>
      </c>
      <c r="I39" s="23"/>
      <c r="J39" s="29"/>
      <c r="K39" s="32"/>
      <c r="L39" s="32"/>
      <c r="M39" s="32"/>
      <c r="N39" s="32"/>
      <c r="O39" s="32"/>
      <c r="P39" s="32"/>
      <c r="Q39" s="32"/>
      <c r="R39" s="33"/>
      <c r="S39" s="32"/>
      <c r="T39" s="33"/>
    </row>
    <row r="40" spans="1:20" x14ac:dyDescent="0.3">
      <c r="A40" s="27">
        <v>31</v>
      </c>
      <c r="B40" s="28" t="s">
        <v>74</v>
      </c>
      <c r="C40" s="27" t="s">
        <v>58</v>
      </c>
      <c r="D40" s="21">
        <v>8246261.9786719996</v>
      </c>
      <c r="E40" s="21">
        <v>154439.38441684286</v>
      </c>
      <c r="F40" s="21">
        <v>0</v>
      </c>
      <c r="G40" s="22">
        <v>0</v>
      </c>
      <c r="H40" s="23">
        <v>8400701.3630888425</v>
      </c>
      <c r="I40" s="23">
        <f t="shared" si="0"/>
        <v>8246261.9786719996</v>
      </c>
      <c r="J40" s="29" t="s">
        <v>75</v>
      </c>
    </row>
    <row r="41" spans="1:20" x14ac:dyDescent="0.3">
      <c r="A41" s="27">
        <v>32</v>
      </c>
      <c r="B41" s="28" t="s">
        <v>76</v>
      </c>
      <c r="C41" s="27" t="s">
        <v>58</v>
      </c>
      <c r="D41" s="21">
        <v>65827347.971399993</v>
      </c>
      <c r="E41" s="21">
        <v>26680196.25</v>
      </c>
      <c r="F41" s="21">
        <v>0</v>
      </c>
      <c r="G41" s="22">
        <v>23190330.655400004</v>
      </c>
      <c r="H41" s="23">
        <v>69317213.565999985</v>
      </c>
      <c r="I41" s="23">
        <f t="shared" si="0"/>
        <v>42637017.315999985</v>
      </c>
      <c r="J41" s="29" t="s">
        <v>77</v>
      </c>
    </row>
    <row r="42" spans="1:20" x14ac:dyDescent="0.3">
      <c r="A42" s="27">
        <v>33</v>
      </c>
      <c r="B42" s="28" t="s">
        <v>78</v>
      </c>
      <c r="C42" s="27" t="s">
        <v>58</v>
      </c>
      <c r="D42" s="21">
        <v>0</v>
      </c>
      <c r="E42" s="21">
        <v>0</v>
      </c>
      <c r="F42" s="21">
        <v>0</v>
      </c>
      <c r="G42" s="22">
        <v>0</v>
      </c>
      <c r="H42" s="23">
        <v>0</v>
      </c>
      <c r="I42" s="23">
        <f t="shared" si="0"/>
        <v>0</v>
      </c>
      <c r="J42" s="29" t="s">
        <v>79</v>
      </c>
    </row>
    <row r="43" spans="1:20" x14ac:dyDescent="0.3">
      <c r="A43" s="27">
        <v>34</v>
      </c>
      <c r="B43" s="28" t="s">
        <v>80</v>
      </c>
      <c r="C43" s="27" t="s">
        <v>58</v>
      </c>
      <c r="D43" s="21">
        <v>-73252.893699999797</v>
      </c>
      <c r="E43" s="21">
        <v>0</v>
      </c>
      <c r="F43" s="21">
        <v>0</v>
      </c>
      <c r="G43" s="22">
        <v>0</v>
      </c>
      <c r="H43" s="23">
        <v>-73252.893699999797</v>
      </c>
      <c r="I43" s="23"/>
      <c r="J43" s="29" t="s">
        <v>81</v>
      </c>
    </row>
    <row r="44" spans="1:20" x14ac:dyDescent="0.3">
      <c r="A44" s="27">
        <v>35</v>
      </c>
      <c r="B44" s="28" t="s">
        <v>82</v>
      </c>
      <c r="C44" s="27" t="s">
        <v>58</v>
      </c>
      <c r="D44" s="21">
        <v>53080762.756099999</v>
      </c>
      <c r="E44" s="21">
        <v>24128035.920000002</v>
      </c>
      <c r="F44" s="21">
        <v>0</v>
      </c>
      <c r="G44" s="22">
        <v>18163612.305999998</v>
      </c>
      <c r="H44" s="23">
        <v>59045186.370100006</v>
      </c>
      <c r="I44" s="23">
        <f t="shared" si="0"/>
        <v>34917150.450100005</v>
      </c>
      <c r="J44" s="29" t="s">
        <v>77</v>
      </c>
    </row>
    <row r="45" spans="1:20" x14ac:dyDescent="0.3">
      <c r="A45" s="27">
        <v>36</v>
      </c>
      <c r="B45" s="28" t="s">
        <v>83</v>
      </c>
      <c r="C45" s="27" t="s">
        <v>58</v>
      </c>
      <c r="D45" s="21">
        <v>42703644.248099998</v>
      </c>
      <c r="E45" s="21">
        <v>19269278.16</v>
      </c>
      <c r="F45" s="21">
        <v>0</v>
      </c>
      <c r="G45" s="22">
        <v>15064744.687700002</v>
      </c>
      <c r="H45" s="23">
        <v>46908177.720399991</v>
      </c>
      <c r="I45" s="23">
        <f t="shared" si="0"/>
        <v>27638899.560399994</v>
      </c>
      <c r="J45" s="29" t="s">
        <v>77</v>
      </c>
    </row>
    <row r="46" spans="1:20" x14ac:dyDescent="0.3">
      <c r="A46" s="27"/>
      <c r="B46" s="28" t="s">
        <v>65</v>
      </c>
      <c r="C46" s="27"/>
      <c r="D46" s="21">
        <v>161538502.0819</v>
      </c>
      <c r="E46" s="21">
        <v>0</v>
      </c>
      <c r="F46" s="21">
        <v>0</v>
      </c>
      <c r="G46" s="22">
        <v>0</v>
      </c>
      <c r="H46" s="23">
        <v>161538502.0819</v>
      </c>
      <c r="I46" s="23">
        <f t="shared" si="0"/>
        <v>161538502.0819</v>
      </c>
      <c r="J46" s="29"/>
    </row>
    <row r="47" spans="1:20" x14ac:dyDescent="0.3">
      <c r="A47" s="27">
        <v>37</v>
      </c>
      <c r="B47" s="28" t="s">
        <v>84</v>
      </c>
      <c r="C47" s="27" t="s">
        <v>58</v>
      </c>
      <c r="D47" s="21">
        <v>22608560.600000001</v>
      </c>
      <c r="E47" s="21">
        <v>7445243.9649878815</v>
      </c>
      <c r="F47" s="21">
        <v>0</v>
      </c>
      <c r="G47" s="22">
        <v>0</v>
      </c>
      <c r="H47" s="23">
        <v>30053804.564987883</v>
      </c>
      <c r="I47" s="23">
        <f t="shared" si="0"/>
        <v>22608560.600000001</v>
      </c>
      <c r="J47" s="29"/>
    </row>
    <row r="48" spans="1:20" ht="28" x14ac:dyDescent="0.3">
      <c r="A48" s="27">
        <v>38</v>
      </c>
      <c r="B48" s="28" t="s">
        <v>85</v>
      </c>
      <c r="C48" s="27" t="s">
        <v>58</v>
      </c>
      <c r="D48" s="21">
        <v>47890146.565700024</v>
      </c>
      <c r="E48" s="21">
        <v>89751007.510000005</v>
      </c>
      <c r="F48" s="21">
        <v>0</v>
      </c>
      <c r="G48" s="22">
        <v>29208703.18</v>
      </c>
      <c r="H48" s="23">
        <v>108432450.89570004</v>
      </c>
      <c r="I48" s="23">
        <f t="shared" si="0"/>
        <v>18681443.385700025</v>
      </c>
      <c r="J48" s="29" t="s">
        <v>86</v>
      </c>
    </row>
    <row r="49" spans="1:10" ht="28" x14ac:dyDescent="0.3">
      <c r="A49" s="27">
        <v>39</v>
      </c>
      <c r="B49" s="28" t="s">
        <v>87</v>
      </c>
      <c r="C49" s="27" t="s">
        <v>58</v>
      </c>
      <c r="D49" s="21">
        <v>40000.698099999994</v>
      </c>
      <c r="E49" s="21">
        <v>82622.27</v>
      </c>
      <c r="F49" s="21">
        <v>0</v>
      </c>
      <c r="G49" s="22">
        <v>40210.699999999997</v>
      </c>
      <c r="H49" s="23">
        <v>82412.268100000001</v>
      </c>
      <c r="I49" s="23"/>
      <c r="J49" s="29" t="s">
        <v>88</v>
      </c>
    </row>
    <row r="50" spans="1:10" ht="28" x14ac:dyDescent="0.3">
      <c r="A50" s="27">
        <v>40</v>
      </c>
      <c r="B50" s="28" t="s">
        <v>89</v>
      </c>
      <c r="C50" s="27" t="s">
        <v>58</v>
      </c>
      <c r="D50" s="21">
        <v>22614652.593600005</v>
      </c>
      <c r="E50" s="21">
        <v>62001015.520000003</v>
      </c>
      <c r="F50" s="21">
        <v>0</v>
      </c>
      <c r="G50" s="22">
        <v>24189635.530000001</v>
      </c>
      <c r="H50" s="23">
        <v>60426032.583600014</v>
      </c>
      <c r="I50" s="23"/>
      <c r="J50" s="29" t="s">
        <v>88</v>
      </c>
    </row>
    <row r="51" spans="1:10" ht="28" x14ac:dyDescent="0.3">
      <c r="A51" s="27">
        <v>41</v>
      </c>
      <c r="B51" s="28" t="s">
        <v>90</v>
      </c>
      <c r="C51" s="27" t="s">
        <v>58</v>
      </c>
      <c r="D51" s="21">
        <v>-56984.467700004578</v>
      </c>
      <c r="E51" s="21">
        <v>27838202.329999998</v>
      </c>
      <c r="F51" s="21">
        <v>0</v>
      </c>
      <c r="G51" s="22">
        <v>13587576.619999999</v>
      </c>
      <c r="H51" s="23">
        <v>14193641.242299994</v>
      </c>
      <c r="I51" s="23"/>
      <c r="J51" s="29" t="s">
        <v>88</v>
      </c>
    </row>
    <row r="52" spans="1:10" x14ac:dyDescent="0.3">
      <c r="A52" s="27"/>
      <c r="B52" s="28" t="s">
        <v>65</v>
      </c>
      <c r="C52" s="27"/>
      <c r="D52" s="21">
        <v>70487815.389699936</v>
      </c>
      <c r="E52" s="21">
        <v>0</v>
      </c>
      <c r="F52" s="21">
        <v>0</v>
      </c>
      <c r="G52" s="22">
        <v>0</v>
      </c>
      <c r="H52" s="23">
        <v>70487815.389699936</v>
      </c>
      <c r="I52" s="23"/>
      <c r="J52" s="29"/>
    </row>
    <row r="53" spans="1:10" x14ac:dyDescent="0.3">
      <c r="A53" s="27">
        <v>42</v>
      </c>
      <c r="B53" s="28" t="s">
        <v>91</v>
      </c>
      <c r="C53" s="27" t="s">
        <v>58</v>
      </c>
      <c r="D53" s="21">
        <v>1565.1899999976158</v>
      </c>
      <c r="E53" s="21">
        <v>39171921.022582531</v>
      </c>
      <c r="F53" s="21">
        <v>0</v>
      </c>
      <c r="G53" s="22">
        <v>33795656</v>
      </c>
      <c r="H53" s="23">
        <v>5377830.2125825286</v>
      </c>
      <c r="I53" s="23"/>
      <c r="J53" s="29" t="s">
        <v>75</v>
      </c>
    </row>
    <row r="54" spans="1:10" x14ac:dyDescent="0.3">
      <c r="A54" s="27">
        <v>43</v>
      </c>
      <c r="B54" s="28" t="s">
        <v>92</v>
      </c>
      <c r="C54" s="27" t="s">
        <v>58</v>
      </c>
      <c r="D54" s="21">
        <v>5440681.8757000007</v>
      </c>
      <c r="E54" s="21">
        <v>1314491.02</v>
      </c>
      <c r="F54" s="21">
        <v>0</v>
      </c>
      <c r="G54" s="22">
        <v>0</v>
      </c>
      <c r="H54" s="23">
        <v>6755172.8957000002</v>
      </c>
      <c r="I54" s="23">
        <f t="shared" si="0"/>
        <v>5440681.8757000007</v>
      </c>
      <c r="J54" s="29" t="s">
        <v>63</v>
      </c>
    </row>
    <row r="55" spans="1:10" x14ac:dyDescent="0.3">
      <c r="A55" s="27">
        <v>44</v>
      </c>
      <c r="B55" s="28" t="s">
        <v>93</v>
      </c>
      <c r="C55" s="27" t="s">
        <v>58</v>
      </c>
      <c r="D55" s="21">
        <v>25130933.908462122</v>
      </c>
      <c r="E55" s="21">
        <v>6914246.4900000002</v>
      </c>
      <c r="F55" s="21">
        <v>0</v>
      </c>
      <c r="G55" s="22">
        <v>0</v>
      </c>
      <c r="H55" s="23">
        <v>32045180.398462124</v>
      </c>
      <c r="I55" s="23">
        <f t="shared" si="0"/>
        <v>25130933.908462122</v>
      </c>
      <c r="J55" s="29" t="s">
        <v>63</v>
      </c>
    </row>
    <row r="56" spans="1:10" x14ac:dyDescent="0.3">
      <c r="A56" s="27">
        <v>45</v>
      </c>
      <c r="B56" s="28" t="s">
        <v>94</v>
      </c>
      <c r="C56" s="27" t="s">
        <v>58</v>
      </c>
      <c r="D56" s="21">
        <v>36364954.184890255</v>
      </c>
      <c r="E56" s="21">
        <v>3023100.33</v>
      </c>
      <c r="F56" s="21">
        <v>0</v>
      </c>
      <c r="G56" s="22">
        <v>0</v>
      </c>
      <c r="H56" s="23">
        <v>39388054.514890254</v>
      </c>
      <c r="I56" s="23">
        <f t="shared" si="0"/>
        <v>36364954.184890255</v>
      </c>
      <c r="J56" s="29" t="s">
        <v>63</v>
      </c>
    </row>
    <row r="57" spans="1:10" x14ac:dyDescent="0.3">
      <c r="A57" s="27"/>
      <c r="B57" s="28" t="s">
        <v>65</v>
      </c>
      <c r="C57" s="27"/>
      <c r="D57" s="21">
        <v>66936569.969052389</v>
      </c>
      <c r="E57" s="21">
        <v>0</v>
      </c>
      <c r="F57" s="21">
        <v>0</v>
      </c>
      <c r="G57" s="22">
        <v>0</v>
      </c>
      <c r="H57" s="23">
        <v>66936569.969052389</v>
      </c>
      <c r="I57" s="23"/>
      <c r="J57" s="29"/>
    </row>
    <row r="58" spans="1:10" x14ac:dyDescent="0.3">
      <c r="A58" s="27">
        <v>46</v>
      </c>
      <c r="B58" s="28" t="s">
        <v>95</v>
      </c>
      <c r="C58" s="27" t="s">
        <v>58</v>
      </c>
      <c r="D58" s="21">
        <v>2174606.3361328361</v>
      </c>
      <c r="E58" s="21">
        <v>496349.5976658588</v>
      </c>
      <c r="F58" s="21">
        <v>0</v>
      </c>
      <c r="G58" s="22">
        <v>0</v>
      </c>
      <c r="H58" s="23">
        <v>2670955.933798695</v>
      </c>
      <c r="I58" s="23">
        <f t="shared" si="0"/>
        <v>2174606.3361328361</v>
      </c>
      <c r="J58" s="29"/>
    </row>
    <row r="59" spans="1:10" x14ac:dyDescent="0.3">
      <c r="A59" s="27">
        <v>47</v>
      </c>
      <c r="B59" s="28" t="s">
        <v>96</v>
      </c>
      <c r="C59" s="27" t="s">
        <v>58</v>
      </c>
      <c r="D59" s="21">
        <v>60612769.989055723</v>
      </c>
      <c r="E59" s="21">
        <v>38223936.412497148</v>
      </c>
      <c r="F59" s="21">
        <v>0</v>
      </c>
      <c r="G59" s="22">
        <v>21039421.609999999</v>
      </c>
      <c r="H59" s="23">
        <v>77797284.791552871</v>
      </c>
      <c r="I59" s="23">
        <f t="shared" si="0"/>
        <v>39573348.379055724</v>
      </c>
      <c r="J59" s="29" t="s">
        <v>97</v>
      </c>
    </row>
    <row r="60" spans="1:10" x14ac:dyDescent="0.3">
      <c r="A60" s="27">
        <v>48</v>
      </c>
      <c r="B60" s="28" t="s">
        <v>98</v>
      </c>
      <c r="C60" s="27" t="s">
        <v>58</v>
      </c>
      <c r="D60" s="21">
        <v>-18096224.24000001</v>
      </c>
      <c r="E60" s="21">
        <v>44470626.856690906</v>
      </c>
      <c r="F60" s="21">
        <v>0</v>
      </c>
      <c r="G60" s="22">
        <v>45822390.440000005</v>
      </c>
      <c r="H60" s="23">
        <v>-19447987.823309109</v>
      </c>
      <c r="I60" s="23"/>
      <c r="J60" s="29" t="s">
        <v>97</v>
      </c>
    </row>
    <row r="61" spans="1:10" x14ac:dyDescent="0.3">
      <c r="A61" s="27">
        <v>49</v>
      </c>
      <c r="B61" s="28" t="s">
        <v>99</v>
      </c>
      <c r="C61" s="27" t="s">
        <v>58</v>
      </c>
      <c r="D61" s="21">
        <v>17667509.087274719</v>
      </c>
      <c r="E61" s="21">
        <v>3248794.0491944766</v>
      </c>
      <c r="F61" s="21">
        <v>0</v>
      </c>
      <c r="G61" s="22">
        <v>14828273.859999999</v>
      </c>
      <c r="H61" s="23">
        <v>6088029.2764691971</v>
      </c>
      <c r="I61" s="23">
        <f t="shared" si="0"/>
        <v>2839235.2272747196</v>
      </c>
      <c r="J61" s="29" t="s">
        <v>97</v>
      </c>
    </row>
    <row r="62" spans="1:10" ht="28" x14ac:dyDescent="0.3">
      <c r="A62" s="27">
        <v>50</v>
      </c>
      <c r="B62" s="28" t="s">
        <v>100</v>
      </c>
      <c r="C62" s="27" t="s">
        <v>58</v>
      </c>
      <c r="D62" s="21">
        <v>28756.13</v>
      </c>
      <c r="E62" s="21"/>
      <c r="F62" s="21">
        <v>0</v>
      </c>
      <c r="G62" s="22"/>
      <c r="H62" s="23">
        <v>28756.13</v>
      </c>
      <c r="I62" s="23">
        <f t="shared" si="0"/>
        <v>28756.13</v>
      </c>
      <c r="J62" s="29" t="s">
        <v>75</v>
      </c>
    </row>
    <row r="63" spans="1:10" ht="28" x14ac:dyDescent="0.3">
      <c r="A63" s="27">
        <v>51</v>
      </c>
      <c r="B63" s="28" t="s">
        <v>101</v>
      </c>
      <c r="C63" s="27" t="s">
        <v>58</v>
      </c>
      <c r="D63" s="21">
        <v>181473.2779000001</v>
      </c>
      <c r="E63" s="21">
        <v>105545.13</v>
      </c>
      <c r="F63" s="21">
        <v>0</v>
      </c>
      <c r="G63" s="22">
        <v>241392</v>
      </c>
      <c r="H63" s="23">
        <v>45626.407900000107</v>
      </c>
      <c r="I63" s="23"/>
      <c r="J63" s="29" t="s">
        <v>77</v>
      </c>
    </row>
    <row r="64" spans="1:10" ht="28" x14ac:dyDescent="0.3">
      <c r="A64" s="27">
        <v>52</v>
      </c>
      <c r="B64" s="28" t="s">
        <v>102</v>
      </c>
      <c r="C64" s="27" t="s">
        <v>58</v>
      </c>
      <c r="D64" s="21">
        <v>97.380799999999908</v>
      </c>
      <c r="E64" s="21">
        <v>0</v>
      </c>
      <c r="F64" s="21">
        <v>0</v>
      </c>
      <c r="G64" s="22">
        <v>0</v>
      </c>
      <c r="H64" s="23">
        <v>97.380799999999908</v>
      </c>
      <c r="I64" s="23">
        <f t="shared" si="0"/>
        <v>97.380799999999908</v>
      </c>
      <c r="J64" s="29" t="s">
        <v>75</v>
      </c>
    </row>
    <row r="65" spans="1:10" ht="28" x14ac:dyDescent="0.3">
      <c r="A65" s="27">
        <v>53</v>
      </c>
      <c r="B65" s="28" t="s">
        <v>103</v>
      </c>
      <c r="C65" s="27" t="s">
        <v>58</v>
      </c>
      <c r="D65" s="21">
        <v>-75600.786199999886</v>
      </c>
      <c r="E65" s="21">
        <v>149924.39000000001</v>
      </c>
      <c r="F65" s="21">
        <v>0</v>
      </c>
      <c r="G65" s="22">
        <v>191666</v>
      </c>
      <c r="H65" s="23">
        <v>-117342.39619999987</v>
      </c>
      <c r="I65" s="23"/>
      <c r="J65" s="29" t="s">
        <v>77</v>
      </c>
    </row>
    <row r="66" spans="1:10" ht="28" x14ac:dyDescent="0.3">
      <c r="A66" s="27">
        <v>54</v>
      </c>
      <c r="B66" s="28" t="s">
        <v>104</v>
      </c>
      <c r="C66" s="27" t="s">
        <v>58</v>
      </c>
      <c r="D66" s="21">
        <v>160878.43960000016</v>
      </c>
      <c r="E66" s="21">
        <v>769901.23</v>
      </c>
      <c r="F66" s="21">
        <v>0</v>
      </c>
      <c r="G66" s="22">
        <v>1412526</v>
      </c>
      <c r="H66" s="23">
        <v>-481746.33039999986</v>
      </c>
      <c r="I66" s="23"/>
      <c r="J66" s="29" t="s">
        <v>77</v>
      </c>
    </row>
    <row r="67" spans="1:10" ht="28" x14ac:dyDescent="0.3">
      <c r="A67" s="27">
        <v>55</v>
      </c>
      <c r="B67" s="28" t="s">
        <v>105</v>
      </c>
      <c r="C67" s="27" t="s">
        <v>58</v>
      </c>
      <c r="D67" s="21">
        <v>585597.30570000038</v>
      </c>
      <c r="E67" s="21">
        <v>1800146.89</v>
      </c>
      <c r="F67" s="21">
        <v>0</v>
      </c>
      <c r="G67" s="22">
        <v>3187472</v>
      </c>
      <c r="H67" s="23">
        <v>-801727.80429999996</v>
      </c>
      <c r="I67" s="23"/>
      <c r="J67" s="29" t="s">
        <v>81</v>
      </c>
    </row>
    <row r="68" spans="1:10" ht="28" x14ac:dyDescent="0.3">
      <c r="A68" s="27">
        <v>56</v>
      </c>
      <c r="B68" s="28" t="s">
        <v>106</v>
      </c>
      <c r="C68" s="27" t="s">
        <v>58</v>
      </c>
      <c r="D68" s="21">
        <v>23312778.059899993</v>
      </c>
      <c r="E68" s="21">
        <v>21041194.010000002</v>
      </c>
      <c r="F68" s="21">
        <v>0</v>
      </c>
      <c r="G68" s="22">
        <v>43309414</v>
      </c>
      <c r="H68" s="23">
        <v>1044558.0698999912</v>
      </c>
      <c r="I68" s="23"/>
      <c r="J68" s="29" t="s">
        <v>81</v>
      </c>
    </row>
    <row r="69" spans="1:10" ht="28" x14ac:dyDescent="0.3">
      <c r="A69" s="27">
        <v>57</v>
      </c>
      <c r="B69" s="28" t="s">
        <v>107</v>
      </c>
      <c r="C69" s="27" t="s">
        <v>58</v>
      </c>
      <c r="D69" s="21">
        <v>-221.53689999999801</v>
      </c>
      <c r="E69" s="21">
        <v>0</v>
      </c>
      <c r="F69" s="21">
        <v>0</v>
      </c>
      <c r="G69" s="22">
        <v>0</v>
      </c>
      <c r="H69" s="23">
        <v>-221.53689999999801</v>
      </c>
      <c r="I69" s="23"/>
      <c r="J69" s="29" t="s">
        <v>75</v>
      </c>
    </row>
    <row r="70" spans="1:10" ht="28" x14ac:dyDescent="0.3">
      <c r="A70" s="27">
        <v>58</v>
      </c>
      <c r="B70" s="28" t="s">
        <v>108</v>
      </c>
      <c r="C70" s="27" t="s">
        <v>58</v>
      </c>
      <c r="D70" s="21">
        <v>-461219.92749999999</v>
      </c>
      <c r="E70" s="21">
        <v>258257.23</v>
      </c>
      <c r="F70" s="21">
        <v>0</v>
      </c>
      <c r="G70" s="22">
        <v>1065314</v>
      </c>
      <c r="H70" s="23">
        <v>-1268276.6975</v>
      </c>
      <c r="I70" s="23"/>
      <c r="J70" s="29" t="s">
        <v>81</v>
      </c>
    </row>
    <row r="71" spans="1:10" ht="28" x14ac:dyDescent="0.3">
      <c r="A71" s="27">
        <v>59</v>
      </c>
      <c r="B71" s="28" t="s">
        <v>109</v>
      </c>
      <c r="C71" s="27" t="s">
        <v>58</v>
      </c>
      <c r="D71" s="21">
        <v>5592959.2300000004</v>
      </c>
      <c r="E71" s="21">
        <v>6387767.2599999998</v>
      </c>
      <c r="F71" s="21">
        <v>0</v>
      </c>
      <c r="G71" s="22">
        <v>11438452</v>
      </c>
      <c r="H71" s="23">
        <v>542274.49000000022</v>
      </c>
      <c r="I71" s="23"/>
      <c r="J71" s="29" t="s">
        <v>81</v>
      </c>
    </row>
    <row r="72" spans="1:10" ht="28" x14ac:dyDescent="0.3">
      <c r="A72" s="27">
        <v>60</v>
      </c>
      <c r="B72" s="28" t="s">
        <v>110</v>
      </c>
      <c r="C72" s="27" t="s">
        <v>58</v>
      </c>
      <c r="D72" s="21">
        <v>6552314.9000000022</v>
      </c>
      <c r="E72" s="21">
        <v>9130477.5399999991</v>
      </c>
      <c r="F72" s="21">
        <v>0</v>
      </c>
      <c r="G72" s="22">
        <v>17580308</v>
      </c>
      <c r="H72" s="23">
        <v>-1897515.5599999987</v>
      </c>
      <c r="I72" s="23"/>
      <c r="J72" s="29" t="s">
        <v>81</v>
      </c>
    </row>
    <row r="73" spans="1:10" ht="28" x14ac:dyDescent="0.3">
      <c r="A73" s="27">
        <v>61</v>
      </c>
      <c r="B73" s="28" t="s">
        <v>111</v>
      </c>
      <c r="C73" s="27" t="s">
        <v>58</v>
      </c>
      <c r="D73" s="21">
        <v>22847558.370000005</v>
      </c>
      <c r="E73" s="21">
        <v>17937326.739999998</v>
      </c>
      <c r="F73" s="21">
        <v>0</v>
      </c>
      <c r="G73" s="22">
        <v>38048887</v>
      </c>
      <c r="H73" s="23">
        <v>2735998.1099999994</v>
      </c>
      <c r="I73" s="23"/>
      <c r="J73" s="29" t="s">
        <v>81</v>
      </c>
    </row>
    <row r="74" spans="1:10" ht="28" x14ac:dyDescent="0.3">
      <c r="A74" s="27">
        <v>62</v>
      </c>
      <c r="B74" s="28" t="s">
        <v>112</v>
      </c>
      <c r="C74" s="27" t="s">
        <v>58</v>
      </c>
      <c r="D74" s="21">
        <v>13855546.409999996</v>
      </c>
      <c r="E74" s="21">
        <v>10801049.02</v>
      </c>
      <c r="F74" s="21">
        <v>0</v>
      </c>
      <c r="G74" s="22">
        <v>21842150</v>
      </c>
      <c r="H74" s="23">
        <v>2814445.429999996</v>
      </c>
      <c r="I74" s="23"/>
      <c r="J74" s="29" t="s">
        <v>81</v>
      </c>
    </row>
    <row r="75" spans="1:10" ht="28" x14ac:dyDescent="0.3">
      <c r="A75" s="27">
        <v>63</v>
      </c>
      <c r="B75" s="28" t="s">
        <v>113</v>
      </c>
      <c r="C75" s="27" t="s">
        <v>58</v>
      </c>
      <c r="D75" s="21">
        <v>3752394.9944999963</v>
      </c>
      <c r="E75" s="21">
        <v>1812206.46</v>
      </c>
      <c r="F75" s="21">
        <v>0</v>
      </c>
      <c r="G75" s="22">
        <v>7705887</v>
      </c>
      <c r="H75" s="23">
        <v>-2141285.5455000037</v>
      </c>
      <c r="I75" s="23"/>
      <c r="J75" s="29" t="s">
        <v>114</v>
      </c>
    </row>
    <row r="76" spans="1:10" ht="28" x14ac:dyDescent="0.3">
      <c r="A76" s="27">
        <v>64</v>
      </c>
      <c r="B76" s="28" t="s">
        <v>115</v>
      </c>
      <c r="C76" s="27" t="s">
        <v>58</v>
      </c>
      <c r="D76" s="21">
        <v>-104660.89973599999</v>
      </c>
      <c r="E76" s="21">
        <v>23957.62</v>
      </c>
      <c r="F76" s="21">
        <v>0</v>
      </c>
      <c r="G76" s="22">
        <v>0</v>
      </c>
      <c r="H76" s="23">
        <v>-80703.279735999997</v>
      </c>
      <c r="I76" s="23"/>
      <c r="J76" s="29" t="s">
        <v>81</v>
      </c>
    </row>
    <row r="77" spans="1:10" x14ac:dyDescent="0.3">
      <c r="A77" s="27"/>
      <c r="B77" s="28" t="s">
        <v>116</v>
      </c>
      <c r="C77" s="28"/>
      <c r="D77" s="21">
        <v>76228651.348063976</v>
      </c>
      <c r="E77" s="28"/>
      <c r="F77" s="28"/>
      <c r="G77" s="28"/>
      <c r="H77" s="23">
        <v>76228651.348063976</v>
      </c>
      <c r="I77" s="23"/>
      <c r="J77" s="29"/>
    </row>
    <row r="78" spans="1:10" x14ac:dyDescent="0.3">
      <c r="A78" s="27">
        <v>65</v>
      </c>
      <c r="B78" s="28" t="s">
        <v>117</v>
      </c>
      <c r="C78" s="27" t="s">
        <v>118</v>
      </c>
      <c r="D78" s="21">
        <v>-1136083.790000001</v>
      </c>
      <c r="E78" s="21">
        <v>0</v>
      </c>
      <c r="F78" s="21">
        <v>0</v>
      </c>
      <c r="G78" s="22">
        <v>58411970.880000003</v>
      </c>
      <c r="H78" s="23">
        <v>-59548054.670000002</v>
      </c>
      <c r="I78" s="23"/>
      <c r="J78" s="29"/>
    </row>
    <row r="79" spans="1:10" x14ac:dyDescent="0.3">
      <c r="A79" s="27">
        <v>66</v>
      </c>
      <c r="B79" s="28" t="s">
        <v>119</v>
      </c>
      <c r="C79" s="27" t="s">
        <v>118</v>
      </c>
      <c r="D79" s="21">
        <v>126904648.37778638</v>
      </c>
      <c r="E79" s="21">
        <v>0</v>
      </c>
      <c r="F79" s="21">
        <v>0</v>
      </c>
      <c r="G79" s="22">
        <v>2747599.66</v>
      </c>
      <c r="H79" s="23">
        <v>124157048.71778639</v>
      </c>
      <c r="I79" s="23">
        <f t="shared" ref="I79:I134" si="1">D79-G79</f>
        <v>124157048.71778639</v>
      </c>
      <c r="J79" s="29"/>
    </row>
    <row r="80" spans="1:10" x14ac:dyDescent="0.3">
      <c r="A80" s="27">
        <v>67</v>
      </c>
      <c r="B80" s="28" t="s">
        <v>120</v>
      </c>
      <c r="C80" s="27" t="s">
        <v>118</v>
      </c>
      <c r="D80" s="21">
        <v>196710553.54927078</v>
      </c>
      <c r="E80" s="21">
        <v>0</v>
      </c>
      <c r="F80" s="21">
        <v>0</v>
      </c>
      <c r="G80" s="22">
        <v>2913557.17</v>
      </c>
      <c r="H80" s="23">
        <v>193796996.37927079</v>
      </c>
      <c r="I80" s="23">
        <f t="shared" si="1"/>
        <v>193796996.37927079</v>
      </c>
      <c r="J80" s="29"/>
    </row>
    <row r="81" spans="1:10" x14ac:dyDescent="0.3">
      <c r="A81" s="27"/>
      <c r="B81" s="28" t="s">
        <v>116</v>
      </c>
      <c r="C81" s="28"/>
      <c r="D81" s="21">
        <v>322479118.13705719</v>
      </c>
      <c r="E81" s="28"/>
      <c r="F81" s="28"/>
      <c r="G81" s="28"/>
      <c r="H81" s="23">
        <v>322479118.13705719</v>
      </c>
      <c r="I81" s="23"/>
      <c r="J81" s="29"/>
    </row>
    <row r="82" spans="1:10" x14ac:dyDescent="0.3">
      <c r="A82" s="27">
        <v>68</v>
      </c>
      <c r="B82" s="28" t="s">
        <v>121</v>
      </c>
      <c r="C82" s="27" t="s">
        <v>58</v>
      </c>
      <c r="D82" s="21">
        <v>1725972.5359955253</v>
      </c>
      <c r="E82" s="21">
        <v>4467146.3789927289</v>
      </c>
      <c r="F82" s="21">
        <v>0</v>
      </c>
      <c r="G82" s="22">
        <v>587340</v>
      </c>
      <c r="H82" s="23">
        <v>5605778.9149882542</v>
      </c>
      <c r="I82" s="23">
        <f t="shared" si="1"/>
        <v>1138632.5359955253</v>
      </c>
      <c r="J82" s="29" t="s">
        <v>75</v>
      </c>
    </row>
    <row r="83" spans="1:10" ht="56" x14ac:dyDescent="0.3">
      <c r="A83" s="27">
        <v>69</v>
      </c>
      <c r="B83" s="28" t="s">
        <v>122</v>
      </c>
      <c r="C83" s="27" t="s">
        <v>123</v>
      </c>
      <c r="D83" s="21">
        <v>3106856.888471907</v>
      </c>
      <c r="E83" s="21">
        <v>52850466.172616296</v>
      </c>
      <c r="F83" s="21">
        <v>2259176.0742000001</v>
      </c>
      <c r="G83" s="22">
        <v>0</v>
      </c>
      <c r="H83" s="23">
        <v>58216499.135288201</v>
      </c>
      <c r="I83" s="23">
        <f t="shared" si="1"/>
        <v>3106856.888471907</v>
      </c>
      <c r="J83" s="29" t="s">
        <v>124</v>
      </c>
    </row>
    <row r="84" spans="1:10" ht="56" x14ac:dyDescent="0.3">
      <c r="A84" s="27">
        <v>70</v>
      </c>
      <c r="B84" s="28" t="s">
        <v>125</v>
      </c>
      <c r="C84" s="27" t="s">
        <v>123</v>
      </c>
      <c r="D84" s="21">
        <v>558433.14810800017</v>
      </c>
      <c r="E84" s="21">
        <v>231659.07662526425</v>
      </c>
      <c r="F84" s="21">
        <v>10845.5</v>
      </c>
      <c r="G84" s="22">
        <v>0</v>
      </c>
      <c r="H84" s="23">
        <v>800937.72473326442</v>
      </c>
      <c r="I84" s="23">
        <f t="shared" si="1"/>
        <v>558433.14810800017</v>
      </c>
      <c r="J84" s="29" t="s">
        <v>126</v>
      </c>
    </row>
    <row r="85" spans="1:10" ht="56" x14ac:dyDescent="0.3">
      <c r="A85" s="27">
        <v>71</v>
      </c>
      <c r="B85" s="28" t="s">
        <v>127</v>
      </c>
      <c r="C85" s="27" t="s">
        <v>123</v>
      </c>
      <c r="D85" s="21">
        <v>231588.37000000008</v>
      </c>
      <c r="E85" s="21">
        <v>15166237.706456799</v>
      </c>
      <c r="F85" s="21">
        <v>555332.72</v>
      </c>
      <c r="G85" s="22">
        <v>0</v>
      </c>
      <c r="H85" s="23">
        <v>15953158.796456799</v>
      </c>
      <c r="I85" s="23">
        <f t="shared" si="1"/>
        <v>231588.37000000008</v>
      </c>
      <c r="J85" s="29" t="s">
        <v>126</v>
      </c>
    </row>
    <row r="86" spans="1:10" ht="56" x14ac:dyDescent="0.3">
      <c r="A86" s="27">
        <v>72</v>
      </c>
      <c r="B86" s="28" t="s">
        <v>128</v>
      </c>
      <c r="C86" s="27" t="s">
        <v>123</v>
      </c>
      <c r="D86" s="21">
        <v>77983693.919558883</v>
      </c>
      <c r="E86" s="21">
        <v>66705940.285036363</v>
      </c>
      <c r="F86" s="21">
        <v>3585741.5449999999</v>
      </c>
      <c r="G86" s="22">
        <v>0</v>
      </c>
      <c r="H86" s="23">
        <v>148275375.74959522</v>
      </c>
      <c r="I86" s="23">
        <f t="shared" si="1"/>
        <v>77983693.919558883</v>
      </c>
      <c r="J86" s="29" t="s">
        <v>126</v>
      </c>
    </row>
    <row r="87" spans="1:10" ht="56" x14ac:dyDescent="0.3">
      <c r="A87" s="27">
        <v>73</v>
      </c>
      <c r="B87" s="28" t="s">
        <v>129</v>
      </c>
      <c r="C87" s="27" t="s">
        <v>123</v>
      </c>
      <c r="D87" s="21">
        <v>32917420.576847546</v>
      </c>
      <c r="E87" s="21">
        <v>0</v>
      </c>
      <c r="F87" s="21">
        <v>4127993.6570000001</v>
      </c>
      <c r="G87" s="22">
        <v>0</v>
      </c>
      <c r="H87" s="23">
        <v>37045414.233847544</v>
      </c>
      <c r="I87" s="23">
        <f t="shared" si="1"/>
        <v>32917420.576847546</v>
      </c>
      <c r="J87" s="29" t="s">
        <v>130</v>
      </c>
    </row>
    <row r="88" spans="1:10" ht="98" x14ac:dyDescent="0.3">
      <c r="A88" s="27">
        <v>74</v>
      </c>
      <c r="B88" s="28" t="s">
        <v>131</v>
      </c>
      <c r="C88" s="27" t="s">
        <v>123</v>
      </c>
      <c r="D88" s="21">
        <v>300844048.25</v>
      </c>
      <c r="E88" s="21">
        <v>27440380.390000001</v>
      </c>
      <c r="F88" s="21">
        <v>0</v>
      </c>
      <c r="G88" s="22">
        <v>0</v>
      </c>
      <c r="H88" s="23">
        <v>328284428.63999999</v>
      </c>
      <c r="I88" s="23">
        <f t="shared" si="1"/>
        <v>300844048.25</v>
      </c>
      <c r="J88" s="29" t="s">
        <v>132</v>
      </c>
    </row>
    <row r="89" spans="1:10" ht="84" x14ac:dyDescent="0.3">
      <c r="A89" s="27">
        <v>75</v>
      </c>
      <c r="B89" s="28" t="s">
        <v>133</v>
      </c>
      <c r="C89" s="27" t="s">
        <v>123</v>
      </c>
      <c r="D89" s="21">
        <v>7549926.7799999993</v>
      </c>
      <c r="E89" s="21">
        <v>0</v>
      </c>
      <c r="F89" s="21">
        <v>0</v>
      </c>
      <c r="G89" s="22">
        <v>0</v>
      </c>
      <c r="H89" s="23">
        <v>7549926.7799999993</v>
      </c>
      <c r="I89" s="23">
        <f t="shared" si="1"/>
        <v>7549926.7799999993</v>
      </c>
      <c r="J89" s="29" t="s">
        <v>134</v>
      </c>
    </row>
    <row r="90" spans="1:10" ht="98" x14ac:dyDescent="0.3">
      <c r="A90" s="27">
        <v>76</v>
      </c>
      <c r="B90" s="28" t="s">
        <v>135</v>
      </c>
      <c r="C90" s="27" t="s">
        <v>123</v>
      </c>
      <c r="D90" s="21">
        <v>241165571.19</v>
      </c>
      <c r="E90" s="21">
        <v>24128035.920000002</v>
      </c>
      <c r="F90" s="21">
        <v>0</v>
      </c>
      <c r="G90" s="22">
        <v>0</v>
      </c>
      <c r="H90" s="23">
        <v>265293607.11000001</v>
      </c>
      <c r="I90" s="23">
        <f t="shared" si="1"/>
        <v>241165571.19</v>
      </c>
      <c r="J90" s="29" t="s">
        <v>136</v>
      </c>
    </row>
    <row r="91" spans="1:10" ht="98" x14ac:dyDescent="0.3">
      <c r="A91" s="27">
        <v>77</v>
      </c>
      <c r="B91" s="28" t="s">
        <v>137</v>
      </c>
      <c r="C91" s="27" t="s">
        <v>123</v>
      </c>
      <c r="D91" s="21">
        <v>168932000.65000001</v>
      </c>
      <c r="E91" s="21">
        <v>19269278.16</v>
      </c>
      <c r="F91" s="21">
        <v>0</v>
      </c>
      <c r="G91" s="22">
        <v>0</v>
      </c>
      <c r="H91" s="23">
        <v>188201278.81</v>
      </c>
      <c r="I91" s="23">
        <f t="shared" si="1"/>
        <v>168932000.65000001</v>
      </c>
      <c r="J91" s="29" t="s">
        <v>132</v>
      </c>
    </row>
    <row r="92" spans="1:10" x14ac:dyDescent="0.3">
      <c r="A92" s="27"/>
      <c r="B92" s="28" t="s">
        <v>116</v>
      </c>
      <c r="C92" s="28"/>
      <c r="D92" s="28"/>
      <c r="E92" s="28"/>
      <c r="F92" s="28"/>
      <c r="G92" s="28"/>
      <c r="H92" s="23">
        <v>0</v>
      </c>
      <c r="I92" s="23">
        <f t="shared" si="1"/>
        <v>0</v>
      </c>
      <c r="J92" s="29" t="s">
        <v>138</v>
      </c>
    </row>
    <row r="93" spans="1:10" ht="42" x14ac:dyDescent="0.3">
      <c r="A93" s="27">
        <v>78</v>
      </c>
      <c r="B93" s="28" t="s">
        <v>139</v>
      </c>
      <c r="C93" s="27" t="s">
        <v>123</v>
      </c>
      <c r="D93" s="21">
        <v>33078721.766796991</v>
      </c>
      <c r="E93" s="21">
        <v>0</v>
      </c>
      <c r="F93" s="21">
        <v>0</v>
      </c>
      <c r="G93" s="22">
        <v>0</v>
      </c>
      <c r="H93" s="23">
        <v>33078721.766796991</v>
      </c>
      <c r="I93" s="23">
        <f t="shared" si="1"/>
        <v>33078721.766796991</v>
      </c>
      <c r="J93" s="29" t="s">
        <v>140</v>
      </c>
    </row>
    <row r="94" spans="1:10" ht="112" x14ac:dyDescent="0.3">
      <c r="A94" s="27">
        <v>79</v>
      </c>
      <c r="B94" s="28" t="s">
        <v>141</v>
      </c>
      <c r="C94" s="27" t="s">
        <v>123</v>
      </c>
      <c r="D94" s="21">
        <v>6024130.1260000039</v>
      </c>
      <c r="E94" s="21">
        <v>29487211.550000001</v>
      </c>
      <c r="F94" s="21">
        <v>0</v>
      </c>
      <c r="G94" s="22">
        <v>2294493.77</v>
      </c>
      <c r="H94" s="23">
        <v>33216847.906000007</v>
      </c>
      <c r="I94" s="23">
        <f t="shared" si="1"/>
        <v>3729636.3560000039</v>
      </c>
      <c r="J94" s="29" t="s">
        <v>142</v>
      </c>
    </row>
    <row r="95" spans="1:10" ht="98" x14ac:dyDescent="0.3">
      <c r="A95" s="27">
        <v>80</v>
      </c>
      <c r="B95" s="28" t="s">
        <v>143</v>
      </c>
      <c r="C95" s="27" t="s">
        <v>123</v>
      </c>
      <c r="D95" s="21">
        <v>136269024.21599999</v>
      </c>
      <c r="E95" s="21">
        <v>77341855.370000005</v>
      </c>
      <c r="F95" s="21">
        <v>0</v>
      </c>
      <c r="G95" s="22">
        <v>0</v>
      </c>
      <c r="H95" s="23">
        <v>213610879.586</v>
      </c>
      <c r="I95" s="23">
        <f t="shared" si="1"/>
        <v>136269024.21599999</v>
      </c>
      <c r="J95" s="29" t="s">
        <v>144</v>
      </c>
    </row>
    <row r="96" spans="1:10" ht="112" x14ac:dyDescent="0.3">
      <c r="A96" s="27">
        <v>81</v>
      </c>
      <c r="B96" s="28" t="s">
        <v>145</v>
      </c>
      <c r="C96" s="27" t="s">
        <v>123</v>
      </c>
      <c r="D96" s="21">
        <v>4274101.0989999967</v>
      </c>
      <c r="E96" s="21">
        <v>11050146.289999999</v>
      </c>
      <c r="F96" s="21">
        <v>0</v>
      </c>
      <c r="G96" s="22">
        <v>0</v>
      </c>
      <c r="H96" s="23">
        <v>15324247.388999995</v>
      </c>
      <c r="I96" s="23">
        <f t="shared" si="1"/>
        <v>4274101.0989999967</v>
      </c>
      <c r="J96" s="29" t="s">
        <v>146</v>
      </c>
    </row>
    <row r="97" spans="1:10" ht="98" x14ac:dyDescent="0.3">
      <c r="A97" s="27">
        <v>82</v>
      </c>
      <c r="B97" s="28" t="s">
        <v>147</v>
      </c>
      <c r="C97" s="27" t="s">
        <v>123</v>
      </c>
      <c r="D97" s="21">
        <v>-7638143.7699999586</v>
      </c>
      <c r="E97" s="21">
        <v>66654447.07</v>
      </c>
      <c r="F97" s="21">
        <v>0</v>
      </c>
      <c r="G97" s="22">
        <v>0</v>
      </c>
      <c r="H97" s="23">
        <v>59016303.300000042</v>
      </c>
      <c r="I97" s="23"/>
      <c r="J97" s="29" t="s">
        <v>148</v>
      </c>
    </row>
    <row r="98" spans="1:10" x14ac:dyDescent="0.3">
      <c r="A98" s="27"/>
      <c r="B98" s="28" t="s">
        <v>116</v>
      </c>
      <c r="C98" s="28"/>
      <c r="D98" s="28"/>
      <c r="E98" s="28"/>
      <c r="F98" s="28"/>
      <c r="G98" s="28"/>
      <c r="H98" s="23">
        <v>0</v>
      </c>
      <c r="I98" s="23"/>
      <c r="J98" s="29" t="s">
        <v>138</v>
      </c>
    </row>
    <row r="99" spans="1:10" ht="98" x14ac:dyDescent="0.3">
      <c r="A99" s="27">
        <v>83</v>
      </c>
      <c r="B99" s="28" t="s">
        <v>149</v>
      </c>
      <c r="C99" s="27" t="s">
        <v>123</v>
      </c>
      <c r="D99" s="21">
        <v>85913243.480000004</v>
      </c>
      <c r="E99" s="21">
        <v>134626511.25999999</v>
      </c>
      <c r="F99" s="21">
        <v>0</v>
      </c>
      <c r="G99" s="22">
        <v>0</v>
      </c>
      <c r="H99" s="23">
        <v>220539754.74000001</v>
      </c>
      <c r="I99" s="23">
        <f t="shared" si="1"/>
        <v>85913243.480000004</v>
      </c>
      <c r="J99" s="29" t="s">
        <v>150</v>
      </c>
    </row>
    <row r="100" spans="1:10" ht="112" x14ac:dyDescent="0.3">
      <c r="A100" s="27">
        <v>84</v>
      </c>
      <c r="B100" s="28" t="s">
        <v>151</v>
      </c>
      <c r="C100" s="27" t="s">
        <v>123</v>
      </c>
      <c r="D100" s="21">
        <v>-83444645.365499988</v>
      </c>
      <c r="E100" s="21">
        <v>123933.41</v>
      </c>
      <c r="F100" s="21">
        <v>0</v>
      </c>
      <c r="G100" s="22">
        <v>0</v>
      </c>
      <c r="H100" s="23">
        <v>-83320711.955499992</v>
      </c>
      <c r="I100" s="23"/>
      <c r="J100" s="29" t="s">
        <v>152</v>
      </c>
    </row>
    <row r="101" spans="1:10" ht="98" x14ac:dyDescent="0.3">
      <c r="A101" s="27">
        <v>85</v>
      </c>
      <c r="B101" s="28" t="s">
        <v>153</v>
      </c>
      <c r="C101" s="27" t="s">
        <v>123</v>
      </c>
      <c r="D101" s="21">
        <v>-5229123.8700000253</v>
      </c>
      <c r="E101" s="21">
        <v>86265045.870000005</v>
      </c>
      <c r="F101" s="21">
        <v>0</v>
      </c>
      <c r="G101" s="22">
        <v>0</v>
      </c>
      <c r="H101" s="23">
        <v>81035921.999999985</v>
      </c>
      <c r="I101" s="23"/>
      <c r="J101" s="29" t="s">
        <v>154</v>
      </c>
    </row>
    <row r="102" spans="1:10" ht="98" x14ac:dyDescent="0.3">
      <c r="A102" s="27">
        <v>86</v>
      </c>
      <c r="B102" s="28" t="s">
        <v>155</v>
      </c>
      <c r="C102" s="27" t="s">
        <v>123</v>
      </c>
      <c r="D102" s="21">
        <v>24001449.534999989</v>
      </c>
      <c r="E102" s="21">
        <v>41757303.5</v>
      </c>
      <c r="F102" s="21">
        <v>0</v>
      </c>
      <c r="G102" s="22">
        <v>0</v>
      </c>
      <c r="H102" s="23">
        <v>65758753.034999989</v>
      </c>
      <c r="I102" s="23">
        <f t="shared" si="1"/>
        <v>24001449.534999989</v>
      </c>
      <c r="J102" s="29" t="s">
        <v>156</v>
      </c>
    </row>
    <row r="103" spans="1:10" x14ac:dyDescent="0.3">
      <c r="A103" s="27"/>
      <c r="B103" s="28" t="s">
        <v>116</v>
      </c>
      <c r="C103" s="28"/>
      <c r="D103" s="28"/>
      <c r="E103" s="28"/>
      <c r="F103" s="28"/>
      <c r="G103" s="28"/>
      <c r="H103" s="23">
        <v>0</v>
      </c>
      <c r="I103" s="23"/>
      <c r="J103" s="29"/>
    </row>
    <row r="104" spans="1:10" ht="84" x14ac:dyDescent="0.3">
      <c r="A104" s="27">
        <v>87</v>
      </c>
      <c r="B104" s="28" t="s">
        <v>157</v>
      </c>
      <c r="C104" s="27" t="s">
        <v>123</v>
      </c>
      <c r="D104" s="21">
        <v>188142.84330000001</v>
      </c>
      <c r="E104" s="21">
        <v>0</v>
      </c>
      <c r="F104" s="21">
        <v>0</v>
      </c>
      <c r="G104" s="22">
        <v>0</v>
      </c>
      <c r="H104" s="23">
        <v>188142.84330000001</v>
      </c>
      <c r="I104" s="23">
        <f t="shared" si="1"/>
        <v>188142.84330000001</v>
      </c>
      <c r="J104" s="29" t="s">
        <v>158</v>
      </c>
    </row>
    <row r="105" spans="1:10" ht="98" x14ac:dyDescent="0.3">
      <c r="A105" s="27">
        <v>88</v>
      </c>
      <c r="B105" s="28" t="s">
        <v>159</v>
      </c>
      <c r="C105" s="27" t="s">
        <v>123</v>
      </c>
      <c r="D105" s="21">
        <v>1498700.96</v>
      </c>
      <c r="E105" s="21">
        <v>193499.4</v>
      </c>
      <c r="F105" s="21">
        <v>0</v>
      </c>
      <c r="G105" s="22">
        <v>0</v>
      </c>
      <c r="H105" s="23">
        <v>1692200.3599999999</v>
      </c>
      <c r="I105" s="23">
        <f t="shared" si="1"/>
        <v>1498700.96</v>
      </c>
      <c r="J105" s="29" t="s">
        <v>160</v>
      </c>
    </row>
    <row r="106" spans="1:10" ht="84" x14ac:dyDescent="0.3">
      <c r="A106" s="27">
        <v>89</v>
      </c>
      <c r="B106" s="28" t="s">
        <v>161</v>
      </c>
      <c r="C106" s="27" t="s">
        <v>123</v>
      </c>
      <c r="D106" s="21">
        <v>589196.73</v>
      </c>
      <c r="E106" s="21">
        <v>0</v>
      </c>
      <c r="F106" s="21">
        <v>0</v>
      </c>
      <c r="G106" s="22">
        <v>0</v>
      </c>
      <c r="H106" s="23">
        <v>589196.73</v>
      </c>
      <c r="I106" s="23">
        <f t="shared" si="1"/>
        <v>589196.73</v>
      </c>
      <c r="J106" s="29" t="s">
        <v>158</v>
      </c>
    </row>
    <row r="107" spans="1:10" ht="98" x14ac:dyDescent="0.3">
      <c r="A107" s="27">
        <v>90</v>
      </c>
      <c r="B107" s="28" t="s">
        <v>162</v>
      </c>
      <c r="C107" s="27" t="s">
        <v>123</v>
      </c>
      <c r="D107" s="21">
        <v>68755.160000000178</v>
      </c>
      <c r="E107" s="21">
        <v>274861.37</v>
      </c>
      <c r="F107" s="21">
        <v>0</v>
      </c>
      <c r="G107" s="22">
        <v>0</v>
      </c>
      <c r="H107" s="23">
        <v>343616.53000000014</v>
      </c>
      <c r="I107" s="23">
        <f t="shared" si="1"/>
        <v>68755.160000000178</v>
      </c>
      <c r="J107" s="29" t="s">
        <v>163</v>
      </c>
    </row>
    <row r="108" spans="1:10" ht="98" x14ac:dyDescent="0.3">
      <c r="A108" s="27">
        <v>91</v>
      </c>
      <c r="B108" s="28" t="s">
        <v>164</v>
      </c>
      <c r="C108" s="27" t="s">
        <v>123</v>
      </c>
      <c r="D108" s="21">
        <v>4189105.1493000002</v>
      </c>
      <c r="E108" s="21">
        <v>1411485.58</v>
      </c>
      <c r="F108" s="21">
        <v>0</v>
      </c>
      <c r="G108" s="22">
        <v>0</v>
      </c>
      <c r="H108" s="23">
        <v>5600590.7292999998</v>
      </c>
      <c r="I108" s="23">
        <f t="shared" si="1"/>
        <v>4189105.1493000002</v>
      </c>
      <c r="J108" s="29" t="s">
        <v>160</v>
      </c>
    </row>
    <row r="109" spans="1:10" ht="98" x14ac:dyDescent="0.3">
      <c r="A109" s="27">
        <v>92</v>
      </c>
      <c r="B109" s="28" t="s">
        <v>165</v>
      </c>
      <c r="C109" s="27" t="s">
        <v>123</v>
      </c>
      <c r="D109" s="21">
        <v>5771085.6000000006</v>
      </c>
      <c r="E109" s="21">
        <v>3300269.3</v>
      </c>
      <c r="F109" s="21">
        <v>0</v>
      </c>
      <c r="G109" s="22">
        <v>0</v>
      </c>
      <c r="H109" s="23">
        <v>9071354.9000000004</v>
      </c>
      <c r="I109" s="23">
        <f t="shared" si="1"/>
        <v>5771085.6000000006</v>
      </c>
      <c r="J109" s="29" t="s">
        <v>160</v>
      </c>
    </row>
    <row r="110" spans="1:10" ht="98" x14ac:dyDescent="0.3">
      <c r="A110" s="27">
        <v>93</v>
      </c>
      <c r="B110" s="28" t="s">
        <v>166</v>
      </c>
      <c r="C110" s="27" t="s">
        <v>123</v>
      </c>
      <c r="D110" s="21">
        <v>95085084.375000015</v>
      </c>
      <c r="E110" s="21">
        <v>38575522.350000001</v>
      </c>
      <c r="F110" s="21">
        <v>0</v>
      </c>
      <c r="G110" s="22">
        <v>0</v>
      </c>
      <c r="H110" s="23">
        <v>133660606.72500002</v>
      </c>
      <c r="I110" s="23">
        <f t="shared" si="1"/>
        <v>95085084.375000015</v>
      </c>
      <c r="J110" s="29" t="s">
        <v>160</v>
      </c>
    </row>
    <row r="111" spans="1:10" ht="98" x14ac:dyDescent="0.3">
      <c r="A111" s="27">
        <v>94</v>
      </c>
      <c r="B111" s="28" t="s">
        <v>167</v>
      </c>
      <c r="C111" s="27" t="s">
        <v>123</v>
      </c>
      <c r="D111" s="21">
        <v>609836.12</v>
      </c>
      <c r="E111" s="21">
        <v>0</v>
      </c>
      <c r="F111" s="21">
        <v>0</v>
      </c>
      <c r="G111" s="22">
        <v>0</v>
      </c>
      <c r="H111" s="23">
        <v>609836.12</v>
      </c>
      <c r="I111" s="23">
        <f t="shared" si="1"/>
        <v>609836.12</v>
      </c>
      <c r="J111" s="29" t="s">
        <v>160</v>
      </c>
    </row>
    <row r="112" spans="1:10" ht="84" x14ac:dyDescent="0.3">
      <c r="A112" s="27">
        <v>95</v>
      </c>
      <c r="B112" s="28" t="s">
        <v>168</v>
      </c>
      <c r="C112" s="27" t="s">
        <v>123</v>
      </c>
      <c r="D112" s="21">
        <v>680300.76</v>
      </c>
      <c r="E112" s="21">
        <v>473471.59</v>
      </c>
      <c r="F112" s="21">
        <v>0</v>
      </c>
      <c r="G112" s="22">
        <v>0</v>
      </c>
      <c r="H112" s="23">
        <v>1153772.3500000001</v>
      </c>
      <c r="I112" s="23">
        <f t="shared" si="1"/>
        <v>680300.76</v>
      </c>
      <c r="J112" s="29" t="s">
        <v>158</v>
      </c>
    </row>
    <row r="113" spans="1:10" ht="98" x14ac:dyDescent="0.3">
      <c r="A113" s="27">
        <v>96</v>
      </c>
      <c r="B113" s="28" t="s">
        <v>169</v>
      </c>
      <c r="C113" s="27" t="s">
        <v>123</v>
      </c>
      <c r="D113" s="21">
        <v>25128405.710000005</v>
      </c>
      <c r="E113" s="21">
        <v>11710906.65</v>
      </c>
      <c r="F113" s="21">
        <v>0</v>
      </c>
      <c r="G113" s="22">
        <v>0</v>
      </c>
      <c r="H113" s="23">
        <v>36839312.360000007</v>
      </c>
      <c r="I113" s="23">
        <f t="shared" si="1"/>
        <v>25128405.710000005</v>
      </c>
      <c r="J113" s="29" t="s">
        <v>160</v>
      </c>
    </row>
    <row r="114" spans="1:10" ht="98" x14ac:dyDescent="0.3">
      <c r="A114" s="27">
        <v>97</v>
      </c>
      <c r="B114" s="28" t="s">
        <v>170</v>
      </c>
      <c r="C114" s="27" t="s">
        <v>123</v>
      </c>
      <c r="D114" s="21">
        <v>42769466.770000003</v>
      </c>
      <c r="E114" s="21">
        <v>16739208.82</v>
      </c>
      <c r="F114" s="21">
        <v>0</v>
      </c>
      <c r="G114" s="22">
        <v>0</v>
      </c>
      <c r="H114" s="23">
        <v>59508675.590000004</v>
      </c>
      <c r="I114" s="23">
        <f t="shared" si="1"/>
        <v>42769466.770000003</v>
      </c>
      <c r="J114" s="29" t="s">
        <v>160</v>
      </c>
    </row>
    <row r="115" spans="1:10" ht="98" x14ac:dyDescent="0.3">
      <c r="A115" s="27">
        <v>98</v>
      </c>
      <c r="B115" s="28" t="s">
        <v>171</v>
      </c>
      <c r="C115" s="27" t="s">
        <v>123</v>
      </c>
      <c r="D115" s="21">
        <v>105884391.38000003</v>
      </c>
      <c r="E115" s="21">
        <v>32885099.030000001</v>
      </c>
      <c r="F115" s="21">
        <v>0</v>
      </c>
      <c r="G115" s="22">
        <v>0</v>
      </c>
      <c r="H115" s="23">
        <v>138769490.41000003</v>
      </c>
      <c r="I115" s="23">
        <f t="shared" si="1"/>
        <v>105884391.38000003</v>
      </c>
      <c r="J115" s="29" t="s">
        <v>160</v>
      </c>
    </row>
    <row r="116" spans="1:10" ht="98" x14ac:dyDescent="0.3">
      <c r="A116" s="27">
        <v>99</v>
      </c>
      <c r="B116" s="28" t="s">
        <v>172</v>
      </c>
      <c r="C116" s="27" t="s">
        <v>123</v>
      </c>
      <c r="D116" s="21">
        <v>58078924.899999991</v>
      </c>
      <c r="E116" s="21">
        <v>19801923.199999999</v>
      </c>
      <c r="F116" s="21">
        <v>0</v>
      </c>
      <c r="G116" s="22">
        <v>0</v>
      </c>
      <c r="H116" s="23">
        <v>77880848.099999994</v>
      </c>
      <c r="I116" s="23">
        <f t="shared" si="1"/>
        <v>58078924.899999991</v>
      </c>
      <c r="J116" s="29" t="s">
        <v>160</v>
      </c>
    </row>
    <row r="117" spans="1:10" ht="98" x14ac:dyDescent="0.3">
      <c r="A117" s="27">
        <v>100</v>
      </c>
      <c r="B117" s="28" t="s">
        <v>173</v>
      </c>
      <c r="C117" s="27" t="s">
        <v>123</v>
      </c>
      <c r="D117" s="21">
        <v>24062810.219999999</v>
      </c>
      <c r="E117" s="21">
        <v>3322378.52</v>
      </c>
      <c r="F117" s="21">
        <v>0</v>
      </c>
      <c r="G117" s="22">
        <v>0</v>
      </c>
      <c r="H117" s="23">
        <v>27385188.739999998</v>
      </c>
      <c r="I117" s="23">
        <f t="shared" si="1"/>
        <v>24062810.219999999</v>
      </c>
      <c r="J117" s="29" t="s">
        <v>160</v>
      </c>
    </row>
    <row r="118" spans="1:10" ht="98" x14ac:dyDescent="0.3">
      <c r="A118" s="27">
        <v>101</v>
      </c>
      <c r="B118" s="28" t="s">
        <v>174</v>
      </c>
      <c r="C118" s="27" t="s">
        <v>123</v>
      </c>
      <c r="D118" s="21">
        <v>733241.37</v>
      </c>
      <c r="E118" s="21">
        <v>43922.3</v>
      </c>
      <c r="F118" s="21">
        <v>0</v>
      </c>
      <c r="G118" s="22">
        <v>0</v>
      </c>
      <c r="H118" s="23">
        <v>777163.67</v>
      </c>
      <c r="I118" s="23">
        <f t="shared" si="1"/>
        <v>733241.37</v>
      </c>
      <c r="J118" s="29" t="s">
        <v>163</v>
      </c>
    </row>
    <row r="119" spans="1:10" ht="42" x14ac:dyDescent="0.3">
      <c r="A119" s="27">
        <v>102</v>
      </c>
      <c r="B119" s="28" t="s">
        <v>175</v>
      </c>
      <c r="C119" s="27" t="s">
        <v>123</v>
      </c>
      <c r="D119" s="21">
        <v>5517300.3474508813</v>
      </c>
      <c r="E119" s="21">
        <v>0</v>
      </c>
      <c r="F119" s="21">
        <v>0</v>
      </c>
      <c r="G119" s="22">
        <v>0</v>
      </c>
      <c r="H119" s="23">
        <v>5517300.3474508813</v>
      </c>
      <c r="I119" s="23">
        <f t="shared" si="1"/>
        <v>5517300.3474508813</v>
      </c>
      <c r="J119" s="29" t="s">
        <v>140</v>
      </c>
    </row>
    <row r="120" spans="1:10" x14ac:dyDescent="0.3">
      <c r="A120" s="27">
        <v>103</v>
      </c>
      <c r="B120" s="28" t="s">
        <v>176</v>
      </c>
      <c r="C120" s="27" t="s">
        <v>177</v>
      </c>
      <c r="D120" s="21">
        <v>174831671.53829998</v>
      </c>
      <c r="E120" s="21">
        <v>7913626.1905865185</v>
      </c>
      <c r="F120" s="21">
        <v>0</v>
      </c>
      <c r="G120" s="22">
        <v>0</v>
      </c>
      <c r="H120" s="23">
        <v>182745297.72888649</v>
      </c>
      <c r="I120" s="23">
        <f t="shared" si="1"/>
        <v>174831671.53829998</v>
      </c>
      <c r="J120" s="29" t="s">
        <v>178</v>
      </c>
    </row>
    <row r="121" spans="1:10" x14ac:dyDescent="0.3">
      <c r="A121" s="27">
        <v>104</v>
      </c>
      <c r="B121" s="28" t="s">
        <v>179</v>
      </c>
      <c r="C121" s="27" t="s">
        <v>177</v>
      </c>
      <c r="D121" s="21">
        <v>305399867.51971471</v>
      </c>
      <c r="E121" s="21">
        <v>1072677.2584274998</v>
      </c>
      <c r="F121" s="21">
        <v>0</v>
      </c>
      <c r="G121" s="22">
        <v>0</v>
      </c>
      <c r="H121" s="23">
        <v>306472544.77814221</v>
      </c>
      <c r="I121" s="23">
        <f t="shared" si="1"/>
        <v>305399867.51971471</v>
      </c>
      <c r="J121" s="29" t="s">
        <v>178</v>
      </c>
    </row>
    <row r="122" spans="1:10" x14ac:dyDescent="0.3">
      <c r="A122" s="27">
        <v>105</v>
      </c>
      <c r="B122" s="28" t="s">
        <v>180</v>
      </c>
      <c r="C122" s="27" t="s">
        <v>177</v>
      </c>
      <c r="D122" s="21">
        <v>3737519.4087</v>
      </c>
      <c r="E122" s="21">
        <v>4401540.0935885999</v>
      </c>
      <c r="F122" s="21">
        <v>186676.46470000001</v>
      </c>
      <c r="G122" s="22">
        <v>0</v>
      </c>
      <c r="H122" s="23">
        <v>8325735.9669886008</v>
      </c>
      <c r="I122" s="23">
        <f t="shared" si="1"/>
        <v>3737519.4087</v>
      </c>
      <c r="J122" s="29" t="s">
        <v>178</v>
      </c>
    </row>
    <row r="123" spans="1:10" x14ac:dyDescent="0.3">
      <c r="A123" s="27">
        <v>106</v>
      </c>
      <c r="B123" s="28" t="s">
        <v>181</v>
      </c>
      <c r="C123" s="27" t="s">
        <v>177</v>
      </c>
      <c r="D123" s="21">
        <v>92235790.196567029</v>
      </c>
      <c r="E123" s="21">
        <v>144788057.794815</v>
      </c>
      <c r="F123" s="21">
        <v>0</v>
      </c>
      <c r="G123" s="22">
        <v>80432189.810000002</v>
      </c>
      <c r="H123" s="23">
        <v>156591658.18138203</v>
      </c>
      <c r="I123" s="23">
        <f t="shared" si="1"/>
        <v>11803600.386567026</v>
      </c>
      <c r="J123" s="29" t="s">
        <v>178</v>
      </c>
    </row>
    <row r="124" spans="1:10" x14ac:dyDescent="0.3">
      <c r="A124" s="27">
        <v>107</v>
      </c>
      <c r="B124" s="28" t="s">
        <v>182</v>
      </c>
      <c r="C124" s="27" t="s">
        <v>177</v>
      </c>
      <c r="D124" s="21">
        <v>-352786123.70784914</v>
      </c>
      <c r="E124" s="21">
        <v>52850811.64525</v>
      </c>
      <c r="F124" s="21">
        <v>0</v>
      </c>
      <c r="G124" s="22">
        <v>61066951.030000001</v>
      </c>
      <c r="H124" s="23">
        <v>-361002263.09259915</v>
      </c>
      <c r="I124" s="23"/>
      <c r="J124" s="29" t="s">
        <v>178</v>
      </c>
    </row>
    <row r="125" spans="1:10" s="34" customFormat="1" x14ac:dyDescent="0.3">
      <c r="A125" s="27">
        <v>108</v>
      </c>
      <c r="B125" s="28" t="s">
        <v>183</v>
      </c>
      <c r="C125" s="27" t="s">
        <v>177</v>
      </c>
      <c r="D125" s="21">
        <v>109511327.12950757</v>
      </c>
      <c r="E125" s="22">
        <v>9510600.3355599996</v>
      </c>
      <c r="F125" s="22">
        <v>0</v>
      </c>
      <c r="G125" s="22">
        <v>0</v>
      </c>
      <c r="H125" s="23">
        <v>119021927.46506757</v>
      </c>
      <c r="I125" s="23">
        <f t="shared" si="1"/>
        <v>109511327.12950757</v>
      </c>
      <c r="J125" s="29" t="s">
        <v>178</v>
      </c>
    </row>
    <row r="126" spans="1:10" x14ac:dyDescent="0.3">
      <c r="A126" s="27">
        <v>109</v>
      </c>
      <c r="B126" s="28" t="s">
        <v>184</v>
      </c>
      <c r="C126" s="27" t="s">
        <v>177</v>
      </c>
      <c r="D126" s="21">
        <v>38547412.565838158</v>
      </c>
      <c r="E126" s="21">
        <v>48283375.309357151</v>
      </c>
      <c r="F126" s="21">
        <v>0</v>
      </c>
      <c r="G126" s="22">
        <v>38331075</v>
      </c>
      <c r="H126" s="23">
        <v>48499712.87519531</v>
      </c>
      <c r="I126" s="23">
        <f t="shared" si="1"/>
        <v>216337.56583815813</v>
      </c>
      <c r="J126" s="29" t="s">
        <v>178</v>
      </c>
    </row>
    <row r="127" spans="1:10" x14ac:dyDescent="0.3">
      <c r="A127" s="27">
        <v>110</v>
      </c>
      <c r="B127" s="28" t="s">
        <v>185</v>
      </c>
      <c r="C127" s="27" t="s">
        <v>177</v>
      </c>
      <c r="D127" s="21">
        <v>256203615.66108504</v>
      </c>
      <c r="E127" s="21">
        <v>240059577.94157833</v>
      </c>
      <c r="F127" s="21">
        <v>0</v>
      </c>
      <c r="G127" s="22">
        <v>77345468.140000001</v>
      </c>
      <c r="H127" s="23">
        <v>418917725.46266341</v>
      </c>
      <c r="I127" s="23">
        <f t="shared" si="1"/>
        <v>178858147.52108502</v>
      </c>
      <c r="J127" s="29" t="s">
        <v>178</v>
      </c>
    </row>
    <row r="128" spans="1:10" x14ac:dyDescent="0.3">
      <c r="A128" s="27">
        <v>111</v>
      </c>
      <c r="B128" s="28" t="s">
        <v>186</v>
      </c>
      <c r="C128" s="27" t="s">
        <v>177</v>
      </c>
      <c r="D128" s="21">
        <v>33653500.165872097</v>
      </c>
      <c r="E128" s="21">
        <v>37233062.90688096</v>
      </c>
      <c r="F128" s="21">
        <v>0</v>
      </c>
      <c r="G128" s="22">
        <v>0</v>
      </c>
      <c r="H128" s="23">
        <v>70886563.072753057</v>
      </c>
      <c r="I128" s="23">
        <f t="shared" si="1"/>
        <v>33653500.165872097</v>
      </c>
      <c r="J128" s="29" t="s">
        <v>178</v>
      </c>
    </row>
    <row r="129" spans="1:10" x14ac:dyDescent="0.3">
      <c r="A129" s="27">
        <v>112</v>
      </c>
      <c r="B129" s="28" t="s">
        <v>187</v>
      </c>
      <c r="C129" s="27" t="s">
        <v>177</v>
      </c>
      <c r="D129" s="21">
        <v>25791759.376472302</v>
      </c>
      <c r="E129" s="21">
        <v>26565461.70840881</v>
      </c>
      <c r="F129" s="21">
        <v>0</v>
      </c>
      <c r="G129" s="22">
        <v>0</v>
      </c>
      <c r="H129" s="23">
        <v>52357221.084881112</v>
      </c>
      <c r="I129" s="23">
        <f t="shared" si="1"/>
        <v>25791759.376472302</v>
      </c>
      <c r="J129" s="29" t="s">
        <v>178</v>
      </c>
    </row>
    <row r="130" spans="1:10" x14ac:dyDescent="0.3">
      <c r="A130" s="27">
        <v>113</v>
      </c>
      <c r="B130" s="28" t="s">
        <v>188</v>
      </c>
      <c r="C130" s="27" t="s">
        <v>177</v>
      </c>
      <c r="D130" s="21">
        <v>-2343218</v>
      </c>
      <c r="E130" s="21">
        <v>68808741.065472215</v>
      </c>
      <c r="F130" s="21">
        <v>0</v>
      </c>
      <c r="G130" s="22">
        <v>0</v>
      </c>
      <c r="H130" s="23">
        <v>66465523.065472215</v>
      </c>
      <c r="I130" s="23"/>
      <c r="J130" s="29" t="s">
        <v>178</v>
      </c>
    </row>
    <row r="131" spans="1:10" x14ac:dyDescent="0.3">
      <c r="A131" s="27">
        <v>114</v>
      </c>
      <c r="B131" s="28" t="s">
        <v>189</v>
      </c>
      <c r="C131" s="27" t="s">
        <v>177</v>
      </c>
      <c r="D131" s="21">
        <v>-84861032.702668488</v>
      </c>
      <c r="E131" s="21">
        <v>68616563.340442285</v>
      </c>
      <c r="F131" s="21">
        <v>0</v>
      </c>
      <c r="G131" s="22">
        <v>61625754</v>
      </c>
      <c r="H131" s="23">
        <v>-77870223.362226203</v>
      </c>
      <c r="I131" s="23"/>
      <c r="J131" s="29" t="s">
        <v>178</v>
      </c>
    </row>
    <row r="132" spans="1:10" x14ac:dyDescent="0.3">
      <c r="A132" s="27">
        <v>115</v>
      </c>
      <c r="B132" s="28" t="s">
        <v>190</v>
      </c>
      <c r="C132" s="27" t="s">
        <v>191</v>
      </c>
      <c r="D132" s="21">
        <v>29310935.797179997</v>
      </c>
      <c r="E132" s="21">
        <v>0</v>
      </c>
      <c r="F132" s="21">
        <v>0</v>
      </c>
      <c r="G132" s="22">
        <v>0</v>
      </c>
      <c r="H132" s="23">
        <v>29310935.797179997</v>
      </c>
      <c r="I132" s="23">
        <f t="shared" si="1"/>
        <v>29310935.797179997</v>
      </c>
      <c r="J132" s="29" t="s">
        <v>178</v>
      </c>
    </row>
    <row r="133" spans="1:10" x14ac:dyDescent="0.3">
      <c r="A133" s="27">
        <v>116</v>
      </c>
      <c r="B133" s="28" t="s">
        <v>192</v>
      </c>
      <c r="C133" s="27" t="s">
        <v>177</v>
      </c>
      <c r="D133" s="21">
        <v>-26178070.472853299</v>
      </c>
      <c r="E133" s="21">
        <v>2393848.7757535712</v>
      </c>
      <c r="F133" s="21">
        <v>0</v>
      </c>
      <c r="G133" s="22">
        <v>0</v>
      </c>
      <c r="H133" s="23">
        <v>-23784221.697099727</v>
      </c>
      <c r="I133" s="23"/>
      <c r="J133" s="29" t="s">
        <v>178</v>
      </c>
    </row>
    <row r="134" spans="1:10" x14ac:dyDescent="0.3">
      <c r="A134" s="27">
        <v>117</v>
      </c>
      <c r="B134" s="28" t="s">
        <v>193</v>
      </c>
      <c r="C134" s="27" t="s">
        <v>191</v>
      </c>
      <c r="D134" s="21">
        <v>508362893.18642533</v>
      </c>
      <c r="E134" s="21">
        <v>0</v>
      </c>
      <c r="F134" s="21">
        <v>0</v>
      </c>
      <c r="G134" s="22">
        <v>0</v>
      </c>
      <c r="H134" s="23">
        <v>508362893.18642533</v>
      </c>
      <c r="I134" s="23">
        <f t="shared" si="1"/>
        <v>508362893.18642533</v>
      </c>
      <c r="J134" s="29" t="s">
        <v>178</v>
      </c>
    </row>
    <row r="135" spans="1:10" x14ac:dyDescent="0.3">
      <c r="A135" s="27">
        <v>118</v>
      </c>
      <c r="B135" s="28" t="s">
        <v>194</v>
      </c>
      <c r="C135" s="27" t="s">
        <v>191</v>
      </c>
      <c r="D135" s="21">
        <v>-1152925586.14482</v>
      </c>
      <c r="E135" s="21">
        <v>0</v>
      </c>
      <c r="F135" s="21">
        <v>0</v>
      </c>
      <c r="G135" s="22">
        <v>0</v>
      </c>
      <c r="H135" s="23">
        <v>-1152925586.14482</v>
      </c>
      <c r="I135" s="23"/>
      <c r="J135" s="29" t="s">
        <v>178</v>
      </c>
    </row>
    <row r="136" spans="1:10" x14ac:dyDescent="0.3">
      <c r="A136" s="27">
        <v>119</v>
      </c>
      <c r="B136" s="28" t="s">
        <v>195</v>
      </c>
      <c r="C136" s="27" t="s">
        <v>196</v>
      </c>
      <c r="D136" s="21">
        <v>-100436504.377151</v>
      </c>
      <c r="E136" s="21">
        <v>0</v>
      </c>
      <c r="F136" s="21">
        <v>0</v>
      </c>
      <c r="G136" s="35"/>
      <c r="H136" s="23">
        <v>-100436504.377151</v>
      </c>
      <c r="I136" s="23"/>
      <c r="J136" s="29"/>
    </row>
    <row r="137" spans="1:10" x14ac:dyDescent="0.3">
      <c r="A137" s="27">
        <v>120</v>
      </c>
      <c r="B137" s="28" t="s">
        <v>197</v>
      </c>
      <c r="C137" s="27" t="s">
        <v>198</v>
      </c>
      <c r="D137" s="21">
        <v>407702436.14920002</v>
      </c>
      <c r="E137" s="21">
        <v>18138111.275792599</v>
      </c>
      <c r="F137" s="21">
        <v>0</v>
      </c>
      <c r="G137" s="35">
        <v>8558647.4100000001</v>
      </c>
      <c r="H137" s="23">
        <v>417281900.01499259</v>
      </c>
      <c r="I137" s="23">
        <f t="shared" ref="I137:I171" si="2">D137-G137</f>
        <v>399143788.7392</v>
      </c>
      <c r="J137" s="29" t="s">
        <v>59</v>
      </c>
    </row>
    <row r="138" spans="1:10" x14ac:dyDescent="0.3">
      <c r="A138" s="27">
        <v>121</v>
      </c>
      <c r="B138" s="28" t="s">
        <v>199</v>
      </c>
      <c r="C138" s="27" t="s">
        <v>198</v>
      </c>
      <c r="D138" s="21">
        <v>0</v>
      </c>
      <c r="E138" s="21">
        <v>0</v>
      </c>
      <c r="F138" s="21">
        <v>0</v>
      </c>
      <c r="G138" s="22">
        <v>0</v>
      </c>
      <c r="H138" s="23">
        <v>0</v>
      </c>
      <c r="I138" s="23">
        <f t="shared" si="2"/>
        <v>0</v>
      </c>
      <c r="J138" s="29"/>
    </row>
    <row r="139" spans="1:10" x14ac:dyDescent="0.3">
      <c r="A139" s="27">
        <v>122</v>
      </c>
      <c r="B139" s="28" t="s">
        <v>200</v>
      </c>
      <c r="C139" s="27" t="s">
        <v>198</v>
      </c>
      <c r="D139" s="21">
        <v>-4586098.4562162459</v>
      </c>
      <c r="E139" s="21">
        <v>2205429.1455540801</v>
      </c>
      <c r="F139" s="21">
        <v>191205.299</v>
      </c>
      <c r="G139" s="22">
        <v>1730121.24</v>
      </c>
      <c r="H139" s="23">
        <v>-3919585.2516621659</v>
      </c>
      <c r="I139" s="23"/>
      <c r="J139" s="29" t="s">
        <v>59</v>
      </c>
    </row>
    <row r="140" spans="1:10" x14ac:dyDescent="0.3">
      <c r="A140" s="27">
        <v>123</v>
      </c>
      <c r="B140" s="28" t="s">
        <v>201</v>
      </c>
      <c r="C140" s="27" t="s">
        <v>198</v>
      </c>
      <c r="D140" s="21">
        <v>-2931417.8570136875</v>
      </c>
      <c r="E140" s="21">
        <v>28957466.530440301</v>
      </c>
      <c r="F140" s="21">
        <v>2896166.39</v>
      </c>
      <c r="G140" s="22">
        <v>23155848.079999998</v>
      </c>
      <c r="H140" s="23">
        <v>5766366.9834266156</v>
      </c>
      <c r="I140" s="23"/>
      <c r="J140" s="29" t="s">
        <v>59</v>
      </c>
    </row>
    <row r="141" spans="1:10" x14ac:dyDescent="0.3">
      <c r="A141" s="27">
        <v>124</v>
      </c>
      <c r="B141" s="28" t="s">
        <v>202</v>
      </c>
      <c r="C141" s="27" t="s">
        <v>198</v>
      </c>
      <c r="D141" s="21">
        <v>655281.30051618221</v>
      </c>
      <c r="E141" s="21">
        <v>457741.265185714</v>
      </c>
      <c r="F141" s="21">
        <v>25378.301200000002</v>
      </c>
      <c r="G141" s="22">
        <v>544000</v>
      </c>
      <c r="H141" s="23">
        <v>594400.86690189643</v>
      </c>
      <c r="I141" s="23">
        <f t="shared" si="2"/>
        <v>111281.30051618221</v>
      </c>
      <c r="J141" s="29" t="s">
        <v>59</v>
      </c>
    </row>
    <row r="142" spans="1:10" x14ac:dyDescent="0.3">
      <c r="A142" s="27">
        <v>125</v>
      </c>
      <c r="B142" s="28" t="s">
        <v>203</v>
      </c>
      <c r="C142" s="27" t="s">
        <v>198</v>
      </c>
      <c r="D142" s="21">
        <v>2073649.3539206181</v>
      </c>
      <c r="E142" s="21">
        <v>8487365.0751056205</v>
      </c>
      <c r="F142" s="21">
        <v>0</v>
      </c>
      <c r="G142" s="22">
        <v>12060861.49</v>
      </c>
      <c r="H142" s="23">
        <v>-1499847.0609737616</v>
      </c>
      <c r="I142" s="23"/>
      <c r="J142" s="29" t="s">
        <v>59</v>
      </c>
    </row>
    <row r="143" spans="1:10" x14ac:dyDescent="0.3">
      <c r="A143" s="27">
        <v>126</v>
      </c>
      <c r="B143" s="28" t="s">
        <v>204</v>
      </c>
      <c r="C143" s="27" t="s">
        <v>198</v>
      </c>
      <c r="D143" s="21">
        <v>11492426.013198011</v>
      </c>
      <c r="E143" s="21">
        <v>33850745.611203797</v>
      </c>
      <c r="F143" s="21">
        <v>685074.56</v>
      </c>
      <c r="G143" s="35">
        <v>53278740.340000004</v>
      </c>
      <c r="H143" s="23">
        <v>-7250494.1555981934</v>
      </c>
      <c r="I143" s="23"/>
      <c r="J143" s="29" t="s">
        <v>59</v>
      </c>
    </row>
    <row r="144" spans="1:10" x14ac:dyDescent="0.3">
      <c r="A144" s="27">
        <v>127</v>
      </c>
      <c r="B144" s="28" t="s">
        <v>205</v>
      </c>
      <c r="C144" s="27" t="s">
        <v>198</v>
      </c>
      <c r="D144" s="21">
        <v>346314.11534929089</v>
      </c>
      <c r="E144" s="21">
        <v>5894355.7863042103</v>
      </c>
      <c r="F144" s="21"/>
      <c r="G144" s="22">
        <v>7754749.96</v>
      </c>
      <c r="H144" s="23">
        <v>-1514080.0583464988</v>
      </c>
      <c r="I144" s="23"/>
      <c r="J144" s="29" t="s">
        <v>59</v>
      </c>
    </row>
    <row r="145" spans="1:10" x14ac:dyDescent="0.3">
      <c r="A145" s="27">
        <v>128</v>
      </c>
      <c r="B145" s="28" t="s">
        <v>206</v>
      </c>
      <c r="C145" s="27" t="s">
        <v>198</v>
      </c>
      <c r="D145" s="21">
        <v>1087566.6144425869</v>
      </c>
      <c r="E145" s="21">
        <v>20680398.7514445</v>
      </c>
      <c r="F145" s="21">
        <v>0</v>
      </c>
      <c r="G145" s="22">
        <v>30670000</v>
      </c>
      <c r="H145" s="23">
        <v>-8902034.6341129132</v>
      </c>
      <c r="I145" s="23"/>
      <c r="J145" s="29" t="s">
        <v>59</v>
      </c>
    </row>
    <row r="146" spans="1:10" x14ac:dyDescent="0.3">
      <c r="A146" s="27">
        <v>129</v>
      </c>
      <c r="B146" s="28" t="s">
        <v>207</v>
      </c>
      <c r="C146" s="27" t="s">
        <v>198</v>
      </c>
      <c r="D146" s="21">
        <v>29696599.981351338</v>
      </c>
      <c r="E146" s="21">
        <v>27238037.055505801</v>
      </c>
      <c r="F146" s="21"/>
      <c r="G146" s="22">
        <v>7538028.75</v>
      </c>
      <c r="H146" s="23">
        <v>49396608.286857143</v>
      </c>
      <c r="I146" s="23">
        <f t="shared" si="2"/>
        <v>22158571.231351338</v>
      </c>
      <c r="J146" s="29" t="s">
        <v>59</v>
      </c>
    </row>
    <row r="147" spans="1:10" x14ac:dyDescent="0.3">
      <c r="A147" s="27">
        <v>130</v>
      </c>
      <c r="B147" s="28" t="s">
        <v>208</v>
      </c>
      <c r="C147" s="27" t="s">
        <v>198</v>
      </c>
      <c r="D147" s="21">
        <v>522763091.17631435</v>
      </c>
      <c r="E147" s="21">
        <v>0</v>
      </c>
      <c r="F147" s="21">
        <v>0</v>
      </c>
      <c r="G147" s="22">
        <v>44028773</v>
      </c>
      <c r="H147" s="23">
        <v>478734318.17631435</v>
      </c>
      <c r="I147" s="23">
        <f t="shared" si="2"/>
        <v>478734318.17631435</v>
      </c>
      <c r="J147" s="29" t="s">
        <v>59</v>
      </c>
    </row>
    <row r="148" spans="1:10" x14ac:dyDescent="0.3">
      <c r="A148" s="27">
        <v>131</v>
      </c>
      <c r="B148" s="28" t="s">
        <v>209</v>
      </c>
      <c r="C148" s="27" t="s">
        <v>198</v>
      </c>
      <c r="D148" s="21">
        <v>23500417.640000001</v>
      </c>
      <c r="E148" s="21">
        <v>10373446.199999999</v>
      </c>
      <c r="F148" s="21">
        <v>0</v>
      </c>
      <c r="G148" s="22">
        <v>20369139.100000001</v>
      </c>
      <c r="H148" s="23">
        <v>13504724.740000002</v>
      </c>
      <c r="I148" s="23">
        <f t="shared" si="2"/>
        <v>3131278.5399999991</v>
      </c>
      <c r="J148" s="29" t="s">
        <v>59</v>
      </c>
    </row>
    <row r="149" spans="1:10" x14ac:dyDescent="0.3">
      <c r="A149" s="27">
        <v>132</v>
      </c>
      <c r="B149" s="28" t="s">
        <v>210</v>
      </c>
      <c r="C149" s="27" t="s">
        <v>198</v>
      </c>
      <c r="D149" s="21">
        <v>145017977.95877683</v>
      </c>
      <c r="E149" s="21">
        <v>72993675.698870599</v>
      </c>
      <c r="F149" s="21">
        <v>0</v>
      </c>
      <c r="G149" s="22">
        <v>103190927.40000001</v>
      </c>
      <c r="H149" s="23">
        <v>114820726.25764742</v>
      </c>
      <c r="I149" s="23">
        <f t="shared" si="2"/>
        <v>41827050.558776826</v>
      </c>
      <c r="J149" s="29" t="s">
        <v>59</v>
      </c>
    </row>
    <row r="150" spans="1:10" x14ac:dyDescent="0.3">
      <c r="A150" s="27">
        <v>133</v>
      </c>
      <c r="B150" s="28" t="s">
        <v>211</v>
      </c>
      <c r="C150" s="27" t="s">
        <v>198</v>
      </c>
      <c r="D150" s="21">
        <v>21737840.929125503</v>
      </c>
      <c r="E150" s="21">
        <v>25276042.918432198</v>
      </c>
      <c r="F150" s="21">
        <v>0</v>
      </c>
      <c r="G150" s="22">
        <v>29645858</v>
      </c>
      <c r="H150" s="23">
        <v>17368025.847557701</v>
      </c>
      <c r="I150" s="23"/>
      <c r="J150" s="29" t="s">
        <v>59</v>
      </c>
    </row>
    <row r="151" spans="1:10" x14ac:dyDescent="0.3">
      <c r="A151" s="27">
        <v>134</v>
      </c>
      <c r="B151" s="28" t="s">
        <v>212</v>
      </c>
      <c r="C151" s="27" t="s">
        <v>198</v>
      </c>
      <c r="D151" s="21">
        <v>108510956.69999999</v>
      </c>
      <c r="E151" s="21"/>
      <c r="F151" s="21">
        <v>0</v>
      </c>
      <c r="G151" s="22">
        <v>4052884</v>
      </c>
      <c r="H151" s="23">
        <v>104458072.69999999</v>
      </c>
      <c r="I151" s="23">
        <f t="shared" si="2"/>
        <v>104458072.69999999</v>
      </c>
      <c r="J151" s="29" t="s">
        <v>59</v>
      </c>
    </row>
    <row r="152" spans="1:10" x14ac:dyDescent="0.3">
      <c r="A152" s="27">
        <v>135</v>
      </c>
      <c r="B152" s="28" t="s">
        <v>213</v>
      </c>
      <c r="C152" s="27" t="s">
        <v>198</v>
      </c>
      <c r="D152" s="21">
        <v>17375774.728335701</v>
      </c>
      <c r="E152" s="21">
        <v>41373133.5248046</v>
      </c>
      <c r="F152" s="21">
        <v>0</v>
      </c>
      <c r="G152" s="22">
        <v>62853863.200000003</v>
      </c>
      <c r="H152" s="23">
        <v>-4104954.9468597025</v>
      </c>
      <c r="I152" s="23"/>
      <c r="J152" s="29" t="s">
        <v>59</v>
      </c>
    </row>
    <row r="153" spans="1:10" x14ac:dyDescent="0.3">
      <c r="A153" s="27">
        <v>136</v>
      </c>
      <c r="B153" s="28" t="s">
        <v>214</v>
      </c>
      <c r="C153" s="27" t="s">
        <v>198</v>
      </c>
      <c r="D153" s="21">
        <v>0</v>
      </c>
      <c r="E153" s="21"/>
      <c r="F153" s="21">
        <v>0</v>
      </c>
      <c r="G153" s="22">
        <v>0</v>
      </c>
      <c r="H153" s="23">
        <v>0</v>
      </c>
      <c r="I153" s="23">
        <f t="shared" si="2"/>
        <v>0</v>
      </c>
      <c r="J153" s="29" t="s">
        <v>59</v>
      </c>
    </row>
    <row r="154" spans="1:10" x14ac:dyDescent="0.3">
      <c r="A154" s="27">
        <v>137</v>
      </c>
      <c r="B154" s="28" t="s">
        <v>215</v>
      </c>
      <c r="C154" s="27" t="s">
        <v>198</v>
      </c>
      <c r="D154" s="21">
        <v>-14401532.991565298</v>
      </c>
      <c r="E154" s="21">
        <v>33290934.178951599</v>
      </c>
      <c r="F154" s="21">
        <v>0</v>
      </c>
      <c r="G154" s="22">
        <v>43214895.25</v>
      </c>
      <c r="H154" s="23">
        <v>-24325494.0626137</v>
      </c>
      <c r="I154" s="23"/>
      <c r="J154" s="29" t="s">
        <v>59</v>
      </c>
    </row>
    <row r="155" spans="1:10" x14ac:dyDescent="0.3">
      <c r="A155" s="27">
        <v>138</v>
      </c>
      <c r="B155" s="28" t="s">
        <v>216</v>
      </c>
      <c r="C155" s="27" t="s">
        <v>198</v>
      </c>
      <c r="D155" s="21">
        <v>14299153.276074722</v>
      </c>
      <c r="E155" s="21">
        <v>13900249.3950538</v>
      </c>
      <c r="F155" s="21">
        <v>0</v>
      </c>
      <c r="G155" s="22">
        <v>12995938.6</v>
      </c>
      <c r="H155" s="23">
        <v>15203464.071128523</v>
      </c>
      <c r="I155" s="23">
        <f t="shared" si="2"/>
        <v>1303214.6760747228</v>
      </c>
      <c r="J155" s="29" t="s">
        <v>59</v>
      </c>
    </row>
    <row r="156" spans="1:10" x14ac:dyDescent="0.3">
      <c r="A156" s="27">
        <v>139</v>
      </c>
      <c r="B156" s="28" t="s">
        <v>217</v>
      </c>
      <c r="C156" s="27" t="s">
        <v>198</v>
      </c>
      <c r="D156" s="21">
        <v>260248779.27573508</v>
      </c>
      <c r="E156" s="21">
        <v>19772563.867004499</v>
      </c>
      <c r="F156" s="21">
        <v>0</v>
      </c>
      <c r="G156" s="22">
        <v>33560583.600000001</v>
      </c>
      <c r="H156" s="23">
        <v>246460759.5427396</v>
      </c>
      <c r="I156" s="23">
        <f t="shared" si="2"/>
        <v>226688195.67573509</v>
      </c>
      <c r="J156" s="29" t="s">
        <v>59</v>
      </c>
    </row>
    <row r="157" spans="1:10" x14ac:dyDescent="0.3">
      <c r="A157" s="27">
        <v>140</v>
      </c>
      <c r="B157" s="28" t="s">
        <v>218</v>
      </c>
      <c r="C157" s="27" t="s">
        <v>198</v>
      </c>
      <c r="D157" s="21">
        <v>15522023.824680336</v>
      </c>
      <c r="E157" s="21">
        <v>6548649.5107105002</v>
      </c>
      <c r="F157" s="21">
        <v>0</v>
      </c>
      <c r="G157" s="22">
        <v>0</v>
      </c>
      <c r="H157" s="23">
        <v>22070673.335390836</v>
      </c>
      <c r="I157" s="23">
        <f t="shared" si="2"/>
        <v>15522023.824680336</v>
      </c>
      <c r="J157" s="29" t="s">
        <v>59</v>
      </c>
    </row>
    <row r="158" spans="1:10" x14ac:dyDescent="0.3">
      <c r="A158" s="27">
        <v>141</v>
      </c>
      <c r="B158" s="28" t="s">
        <v>219</v>
      </c>
      <c r="C158" s="27" t="s">
        <v>198</v>
      </c>
      <c r="D158" s="21">
        <v>25858519.515879594</v>
      </c>
      <c r="E158" s="21">
        <v>4343532.2932758797</v>
      </c>
      <c r="F158" s="21"/>
      <c r="G158" s="22"/>
      <c r="H158" s="23">
        <v>30202051.809155472</v>
      </c>
      <c r="I158" s="23">
        <f t="shared" si="2"/>
        <v>25858519.515879594</v>
      </c>
      <c r="J158" s="29" t="s">
        <v>59</v>
      </c>
    </row>
    <row r="159" spans="1:10" x14ac:dyDescent="0.3">
      <c r="A159" s="27">
        <v>142</v>
      </c>
      <c r="B159" s="28" t="s">
        <v>220</v>
      </c>
      <c r="C159" s="27" t="s">
        <v>198</v>
      </c>
      <c r="D159" s="21">
        <v>6710485.9426012933</v>
      </c>
      <c r="E159" s="21">
        <v>40304484.027362198</v>
      </c>
      <c r="F159" s="21"/>
      <c r="G159" s="22">
        <v>34585927.700000003</v>
      </c>
      <c r="H159" s="23">
        <v>12429042.269963488</v>
      </c>
      <c r="I159" s="23"/>
      <c r="J159" s="29" t="s">
        <v>59</v>
      </c>
    </row>
    <row r="160" spans="1:10" x14ac:dyDescent="0.3">
      <c r="A160" s="27">
        <v>143</v>
      </c>
      <c r="B160" s="28" t="s">
        <v>221</v>
      </c>
      <c r="C160" s="27" t="s">
        <v>198</v>
      </c>
      <c r="D160" s="21">
        <v>-61294625.681296602</v>
      </c>
      <c r="E160" s="21"/>
      <c r="F160" s="21">
        <v>0</v>
      </c>
      <c r="G160" s="22">
        <v>19769133.449999999</v>
      </c>
      <c r="H160" s="23">
        <v>-81063759.131296605</v>
      </c>
      <c r="I160" s="23"/>
      <c r="J160" s="29" t="s">
        <v>59</v>
      </c>
    </row>
    <row r="161" spans="1:10" x14ac:dyDescent="0.3">
      <c r="A161" s="27">
        <v>144</v>
      </c>
      <c r="B161" s="28" t="s">
        <v>222</v>
      </c>
      <c r="C161" s="27" t="s">
        <v>198</v>
      </c>
      <c r="D161" s="21">
        <v>24132097.901838779</v>
      </c>
      <c r="E161" s="21">
        <v>59722098.299075998</v>
      </c>
      <c r="F161" s="21">
        <v>0</v>
      </c>
      <c r="G161" s="22">
        <v>55000000</v>
      </c>
      <c r="H161" s="23">
        <v>28854196.20091477</v>
      </c>
      <c r="I161" s="23"/>
      <c r="J161" s="29" t="s">
        <v>59</v>
      </c>
    </row>
    <row r="162" spans="1:10" x14ac:dyDescent="0.3">
      <c r="A162" s="27">
        <v>145</v>
      </c>
      <c r="B162" s="28" t="s">
        <v>223</v>
      </c>
      <c r="C162" s="27" t="s">
        <v>198</v>
      </c>
      <c r="D162" s="21">
        <v>-431785.89999999991</v>
      </c>
      <c r="E162" s="21">
        <v>0</v>
      </c>
      <c r="F162" s="21">
        <v>0</v>
      </c>
      <c r="G162" s="22">
        <v>0</v>
      </c>
      <c r="H162" s="23">
        <v>-431785.89999999991</v>
      </c>
      <c r="I162" s="23"/>
      <c r="J162" s="29" t="s">
        <v>59</v>
      </c>
    </row>
    <row r="163" spans="1:10" x14ac:dyDescent="0.3">
      <c r="A163" s="27">
        <v>146</v>
      </c>
      <c r="B163" s="28" t="s">
        <v>224</v>
      </c>
      <c r="C163" s="27" t="s">
        <v>198</v>
      </c>
      <c r="D163" s="21">
        <v>600128</v>
      </c>
      <c r="E163" s="21">
        <v>0</v>
      </c>
      <c r="F163" s="21">
        <v>0</v>
      </c>
      <c r="G163" s="22">
        <v>0</v>
      </c>
      <c r="H163" s="23">
        <v>600128</v>
      </c>
      <c r="I163" s="23">
        <f t="shared" si="2"/>
        <v>600128</v>
      </c>
      <c r="J163" s="29" t="s">
        <v>59</v>
      </c>
    </row>
    <row r="164" spans="1:10" x14ac:dyDescent="0.3">
      <c r="A164" s="27">
        <v>147</v>
      </c>
      <c r="B164" s="28" t="s">
        <v>225</v>
      </c>
      <c r="C164" s="27" t="s">
        <v>198</v>
      </c>
      <c r="D164" s="21">
        <v>-43411.230043620104</v>
      </c>
      <c r="E164" s="21">
        <v>0</v>
      </c>
      <c r="F164" s="21">
        <v>0</v>
      </c>
      <c r="G164" s="22">
        <v>0</v>
      </c>
      <c r="H164" s="23">
        <v>-43411.230043620104</v>
      </c>
      <c r="I164" s="23"/>
      <c r="J164" s="29" t="s">
        <v>59</v>
      </c>
    </row>
    <row r="165" spans="1:10" x14ac:dyDescent="0.3">
      <c r="A165" s="27">
        <v>148</v>
      </c>
      <c r="B165" s="28" t="s">
        <v>226</v>
      </c>
      <c r="C165" s="27" t="s">
        <v>198</v>
      </c>
      <c r="D165" s="21">
        <v>3684112.3250938202</v>
      </c>
      <c r="E165" s="21">
        <v>0</v>
      </c>
      <c r="F165" s="21">
        <v>0</v>
      </c>
      <c r="G165" s="22">
        <v>0</v>
      </c>
      <c r="H165" s="23">
        <v>3684112.3250938202</v>
      </c>
      <c r="I165" s="23">
        <f t="shared" si="2"/>
        <v>3684112.3250938202</v>
      </c>
      <c r="J165" s="29" t="s">
        <v>227</v>
      </c>
    </row>
    <row r="166" spans="1:10" x14ac:dyDescent="0.3">
      <c r="A166" s="27">
        <v>149</v>
      </c>
      <c r="B166" s="28" t="s">
        <v>228</v>
      </c>
      <c r="C166" s="27" t="s">
        <v>198</v>
      </c>
      <c r="D166" s="21">
        <v>32474530.537294168</v>
      </c>
      <c r="E166" s="21">
        <v>0</v>
      </c>
      <c r="F166" s="21">
        <v>0</v>
      </c>
      <c r="G166" s="22">
        <v>0</v>
      </c>
      <c r="H166" s="23">
        <v>32474530.537294168</v>
      </c>
      <c r="I166" s="23">
        <f t="shared" si="2"/>
        <v>32474530.537294168</v>
      </c>
      <c r="J166" s="29" t="s">
        <v>227</v>
      </c>
    </row>
    <row r="167" spans="1:10" x14ac:dyDescent="0.3">
      <c r="A167" s="27">
        <v>150</v>
      </c>
      <c r="B167" s="28" t="s">
        <v>229</v>
      </c>
      <c r="C167" s="27" t="s">
        <v>198</v>
      </c>
      <c r="D167" s="21">
        <v>-1052372.23</v>
      </c>
      <c r="E167" s="21">
        <v>0</v>
      </c>
      <c r="F167" s="21">
        <v>0</v>
      </c>
      <c r="G167" s="22">
        <v>0</v>
      </c>
      <c r="H167" s="23">
        <v>-1052372.23</v>
      </c>
      <c r="I167" s="23"/>
      <c r="J167" s="29" t="s">
        <v>59</v>
      </c>
    </row>
    <row r="168" spans="1:10" x14ac:dyDescent="0.3">
      <c r="A168" s="27">
        <v>151</v>
      </c>
      <c r="B168" s="28" t="s">
        <v>230</v>
      </c>
      <c r="C168" s="27" t="s">
        <v>198</v>
      </c>
      <c r="D168" s="21">
        <v>-1614214.2636712829</v>
      </c>
      <c r="E168" s="21">
        <v>0</v>
      </c>
      <c r="F168" s="21">
        <v>0</v>
      </c>
      <c r="G168" s="22">
        <v>0</v>
      </c>
      <c r="H168" s="23">
        <v>-1614214.2636712829</v>
      </c>
      <c r="I168" s="23"/>
      <c r="J168" s="29" t="s">
        <v>227</v>
      </c>
    </row>
    <row r="169" spans="1:10" x14ac:dyDescent="0.3">
      <c r="A169" s="27">
        <v>152</v>
      </c>
      <c r="B169" s="28" t="s">
        <v>231</v>
      </c>
      <c r="C169" s="27" t="s">
        <v>198</v>
      </c>
      <c r="D169" s="21">
        <v>2681577.3209274998</v>
      </c>
      <c r="E169" s="21">
        <v>0</v>
      </c>
      <c r="F169" s="21">
        <v>0</v>
      </c>
      <c r="G169" s="22">
        <v>0</v>
      </c>
      <c r="H169" s="23">
        <v>2681577.3209274998</v>
      </c>
      <c r="I169" s="23">
        <f t="shared" si="2"/>
        <v>2681577.3209274998</v>
      </c>
      <c r="J169" s="29" t="s">
        <v>227</v>
      </c>
    </row>
    <row r="170" spans="1:10" x14ac:dyDescent="0.3">
      <c r="A170" s="27">
        <v>153</v>
      </c>
      <c r="B170" s="36" t="s">
        <v>232</v>
      </c>
      <c r="C170" s="37" t="s">
        <v>198</v>
      </c>
      <c r="D170" s="21">
        <v>34662933.293341607</v>
      </c>
      <c r="E170" s="21">
        <v>0</v>
      </c>
      <c r="F170" s="21">
        <v>0</v>
      </c>
      <c r="G170" s="22">
        <v>0</v>
      </c>
      <c r="H170" s="23">
        <v>34662933.293341607</v>
      </c>
      <c r="I170" s="23">
        <f t="shared" si="2"/>
        <v>34662933.293341607</v>
      </c>
      <c r="J170" s="38" t="s">
        <v>227</v>
      </c>
    </row>
    <row r="171" spans="1:10" x14ac:dyDescent="0.3">
      <c r="A171" s="27">
        <v>154</v>
      </c>
      <c r="B171" s="36" t="s">
        <v>233</v>
      </c>
      <c r="C171" s="37" t="s">
        <v>198</v>
      </c>
      <c r="D171" s="21">
        <v>3448607.3932267302</v>
      </c>
      <c r="E171" s="21">
        <v>2821606.2800480002</v>
      </c>
      <c r="F171" s="21"/>
      <c r="G171" s="22"/>
      <c r="H171" s="23">
        <v>6270213.6732747303</v>
      </c>
      <c r="I171" s="23">
        <f t="shared" si="2"/>
        <v>3448607.3932267302</v>
      </c>
      <c r="J171" s="29" t="s">
        <v>59</v>
      </c>
    </row>
    <row r="172" spans="1:10" x14ac:dyDescent="0.3">
      <c r="A172" s="39"/>
      <c r="B172" s="28"/>
      <c r="C172" s="27"/>
      <c r="D172" s="21">
        <v>4493320508.9123936</v>
      </c>
      <c r="E172" s="40">
        <v>2704065916.9686637</v>
      </c>
      <c r="F172" s="40">
        <v>14523590.511100003</v>
      </c>
      <c r="G172" s="40">
        <v>1662879435.7998998</v>
      </c>
      <c r="H172" s="41">
        <v>5549030580.5922575</v>
      </c>
      <c r="I172" s="41">
        <f>SUM(I8:I171)</f>
        <v>5017779728.7733507</v>
      </c>
      <c r="J172" s="29"/>
    </row>
    <row r="173" spans="1:10" x14ac:dyDescent="0.3">
      <c r="A173" s="42" t="s">
        <v>234</v>
      </c>
      <c r="B173" s="42"/>
      <c r="C173" s="42"/>
      <c r="I173" s="23"/>
    </row>
    <row r="174" spans="1:10" x14ac:dyDescent="0.3">
      <c r="I174" s="23"/>
    </row>
    <row r="177" spans="8:9" x14ac:dyDescent="0.3">
      <c r="H177" s="43"/>
      <c r="I177" s="43"/>
    </row>
  </sheetData>
  <mergeCells count="1">
    <mergeCell ref="A173:C173"/>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3D423-9093-4CE5-8DBC-02554B5F5C55}">
  <dimension ref="A1:AH45"/>
  <sheetViews>
    <sheetView zoomScale="50" zoomScaleNormal="50" zoomScaleSheetLayoutView="40" workbookViewId="0">
      <pane xSplit="3" ySplit="6" topLeftCell="AD35" activePane="bottomRight" state="frozen"/>
      <selection pane="topRight" activeCell="D1" sqref="D1"/>
      <selection pane="bottomLeft" activeCell="A7" sqref="A7"/>
      <selection pane="bottomRight" activeCell="I50" sqref="I50"/>
    </sheetView>
  </sheetViews>
  <sheetFormatPr defaultColWidth="8.7265625" defaultRowHeight="15.5" x14ac:dyDescent="0.35"/>
  <cols>
    <col min="1" max="1" width="10.453125" style="66" customWidth="1"/>
    <col min="2" max="2" width="53.453125" style="95" customWidth="1"/>
    <col min="3" max="3" width="28.81640625" style="96" bestFit="1" customWidth="1"/>
    <col min="4" max="4" width="39" style="66" customWidth="1"/>
    <col min="5" max="5" width="37.453125" style="66" bestFit="1" customWidth="1"/>
    <col min="6" max="6" width="40" style="66" bestFit="1" customWidth="1"/>
    <col min="7" max="7" width="46.08984375" style="66" bestFit="1" customWidth="1"/>
    <col min="8" max="8" width="67.36328125" style="66" customWidth="1"/>
    <col min="9" max="9" width="44.453125" style="66" bestFit="1" customWidth="1"/>
    <col min="10" max="10" width="30.26953125" style="66" bestFit="1" customWidth="1"/>
    <col min="11" max="11" width="33.36328125" style="66" bestFit="1" customWidth="1"/>
    <col min="12" max="12" width="30.81640625" style="66" bestFit="1" customWidth="1"/>
    <col min="13" max="13" width="46.81640625" style="66" bestFit="1" customWidth="1"/>
    <col min="14" max="14" width="69.453125" style="66" customWidth="1"/>
    <col min="15" max="15" width="46.453125" style="66" bestFit="1" customWidth="1"/>
    <col min="16" max="16" width="49.08984375" style="66" bestFit="1" customWidth="1"/>
    <col min="17" max="17" width="46.90625" style="66" bestFit="1" customWidth="1"/>
    <col min="18" max="18" width="64.453125" style="66" bestFit="1" customWidth="1"/>
    <col min="19" max="19" width="36.08984375" style="66" bestFit="1" customWidth="1"/>
    <col min="20" max="20" width="32.453125" style="94" bestFit="1" customWidth="1"/>
    <col min="21" max="21" width="43.7265625" style="66" customWidth="1"/>
    <col min="22" max="22" width="31.453125" style="66" customWidth="1"/>
    <col min="23" max="23" width="33.90625" style="66" customWidth="1"/>
    <col min="24" max="24" width="27.453125" style="66" customWidth="1"/>
    <col min="25" max="25" width="29.08984375" style="94" customWidth="1"/>
    <col min="26" max="27" width="31.453125" style="66" customWidth="1"/>
    <col min="28" max="28" width="28.90625" style="66" customWidth="1"/>
    <col min="29" max="29" width="27.453125" style="94" customWidth="1"/>
    <col min="30" max="30" width="29.08984375" style="94" customWidth="1"/>
    <col min="31" max="33" width="31.453125" style="66" customWidth="1"/>
    <col min="34" max="34" width="100.90625" style="66" customWidth="1"/>
    <col min="35" max="16384" width="8.7265625" style="66"/>
  </cols>
  <sheetData>
    <row r="1" spans="1:34" x14ac:dyDescent="0.35">
      <c r="B1" s="66"/>
      <c r="C1" s="66"/>
      <c r="D1" s="67" t="s">
        <v>235</v>
      </c>
      <c r="G1" s="67"/>
      <c r="I1" s="67"/>
      <c r="J1" s="67"/>
      <c r="K1" s="67"/>
      <c r="L1" s="67"/>
      <c r="M1" s="67"/>
      <c r="N1" s="67" t="s">
        <v>235</v>
      </c>
      <c r="O1" s="67"/>
      <c r="P1" s="67"/>
      <c r="Q1" s="67"/>
      <c r="R1" s="68" t="s">
        <v>0</v>
      </c>
      <c r="S1" s="67"/>
      <c r="T1" s="67"/>
      <c r="U1" s="67"/>
      <c r="V1" s="67"/>
      <c r="W1" s="67"/>
      <c r="X1" s="67"/>
      <c r="Y1" s="67"/>
      <c r="Z1" s="67"/>
      <c r="AA1" s="67"/>
      <c r="AB1" s="67"/>
      <c r="AC1" s="67"/>
      <c r="AD1" s="67"/>
      <c r="AE1" s="67"/>
      <c r="AF1" s="67"/>
      <c r="AG1" s="67"/>
      <c r="AH1" s="67"/>
    </row>
    <row r="2" spans="1:34" s="68" customFormat="1" x14ac:dyDescent="0.35">
      <c r="C2" s="66"/>
      <c r="D2" s="68" t="s">
        <v>236</v>
      </c>
      <c r="E2" s="66"/>
      <c r="F2" s="66"/>
      <c r="H2" s="66"/>
      <c r="N2" s="68" t="s">
        <v>237</v>
      </c>
      <c r="R2" s="68" t="s">
        <v>238</v>
      </c>
    </row>
    <row r="3" spans="1:34" s="68" customFormat="1" x14ac:dyDescent="0.35">
      <c r="C3" s="66"/>
      <c r="D3" s="68" t="s">
        <v>239</v>
      </c>
      <c r="E3" s="66"/>
      <c r="F3" s="66"/>
      <c r="H3" s="66"/>
      <c r="N3" s="68" t="s">
        <v>239</v>
      </c>
    </row>
    <row r="4" spans="1:34" x14ac:dyDescent="0.35">
      <c r="A4" s="88"/>
      <c r="B4" s="88"/>
      <c r="C4" s="88"/>
      <c r="D4" s="97">
        <v>2019</v>
      </c>
      <c r="E4" s="70"/>
      <c r="F4" s="70"/>
      <c r="G4" s="70"/>
      <c r="H4" s="70"/>
      <c r="I4" s="70">
        <v>2020</v>
      </c>
      <c r="J4" s="70"/>
      <c r="K4" s="70"/>
      <c r="L4" s="70"/>
      <c r="M4" s="70"/>
      <c r="N4" s="70">
        <v>2021</v>
      </c>
      <c r="O4" s="70"/>
      <c r="P4" s="70"/>
      <c r="Q4" s="70"/>
      <c r="R4" s="70">
        <v>2022</v>
      </c>
      <c r="S4" s="70"/>
      <c r="T4" s="70"/>
      <c r="U4" s="70"/>
      <c r="V4" s="71"/>
      <c r="W4" s="71"/>
      <c r="X4" s="71"/>
      <c r="Y4" s="71"/>
      <c r="Z4" s="71"/>
      <c r="AA4" s="71"/>
      <c r="AB4" s="71"/>
      <c r="AC4" s="71"/>
      <c r="AD4" s="71"/>
      <c r="AE4" s="71"/>
      <c r="AF4" s="71"/>
      <c r="AG4" s="71"/>
      <c r="AH4" s="88"/>
    </row>
    <row r="5" spans="1:34" s="52" customFormat="1" ht="45" x14ac:dyDescent="0.3">
      <c r="A5" s="72" t="s">
        <v>1</v>
      </c>
      <c r="B5" s="72" t="s">
        <v>2</v>
      </c>
      <c r="C5" s="72" t="s">
        <v>3</v>
      </c>
      <c r="D5" s="72" t="s">
        <v>240</v>
      </c>
      <c r="E5" s="72" t="s">
        <v>241</v>
      </c>
      <c r="F5" s="72" t="s">
        <v>242</v>
      </c>
      <c r="G5" s="72" t="s">
        <v>243</v>
      </c>
      <c r="H5" s="72" t="s">
        <v>244</v>
      </c>
      <c r="I5" s="72" t="s">
        <v>245</v>
      </c>
      <c r="J5" s="72" t="s">
        <v>246</v>
      </c>
      <c r="K5" s="72" t="s">
        <v>247</v>
      </c>
      <c r="L5" s="72" t="s">
        <v>248</v>
      </c>
      <c r="M5" s="72" t="s">
        <v>249</v>
      </c>
      <c r="N5" s="72" t="s">
        <v>250</v>
      </c>
      <c r="O5" s="72" t="s">
        <v>251</v>
      </c>
      <c r="P5" s="72" t="s">
        <v>252</v>
      </c>
      <c r="Q5" s="72" t="s">
        <v>253</v>
      </c>
      <c r="R5" s="72" t="s">
        <v>254</v>
      </c>
      <c r="S5" s="72" t="s">
        <v>4</v>
      </c>
      <c r="T5" s="72" t="s">
        <v>6</v>
      </c>
      <c r="U5" s="72" t="s">
        <v>7</v>
      </c>
      <c r="V5" s="72" t="s">
        <v>8</v>
      </c>
      <c r="W5" s="72" t="s">
        <v>255</v>
      </c>
      <c r="X5" s="72" t="s">
        <v>5</v>
      </c>
      <c r="Y5" s="72" t="s">
        <v>9</v>
      </c>
      <c r="Z5" s="72" t="s">
        <v>256</v>
      </c>
      <c r="AA5" s="72" t="s">
        <v>10</v>
      </c>
      <c r="AB5" s="72" t="s">
        <v>11</v>
      </c>
      <c r="AC5" s="72" t="s">
        <v>12</v>
      </c>
      <c r="AD5" s="72" t="s">
        <v>13</v>
      </c>
      <c r="AE5" s="72" t="s">
        <v>14</v>
      </c>
      <c r="AF5" s="72" t="s">
        <v>381</v>
      </c>
      <c r="AG5" s="72"/>
      <c r="AH5" s="72" t="s">
        <v>15</v>
      </c>
    </row>
    <row r="6" spans="1:34" x14ac:dyDescent="0.35">
      <c r="A6" s="73">
        <v>1</v>
      </c>
      <c r="B6" s="74" t="s">
        <v>20</v>
      </c>
      <c r="C6" s="73" t="s">
        <v>17</v>
      </c>
      <c r="D6" s="75">
        <v>0</v>
      </c>
      <c r="E6" s="75">
        <v>170708.18</v>
      </c>
      <c r="F6" s="75">
        <v>11949.57</v>
      </c>
      <c r="G6" s="75">
        <v>0</v>
      </c>
      <c r="H6" s="75">
        <v>11949.57</v>
      </c>
      <c r="I6" s="75">
        <v>11949.572600000001</v>
      </c>
      <c r="J6" s="75">
        <v>339503.11</v>
      </c>
      <c r="K6" s="75">
        <v>23765.22</v>
      </c>
      <c r="L6" s="75">
        <v>28849.69</v>
      </c>
      <c r="M6" s="75">
        <v>6865.102600000002</v>
      </c>
      <c r="N6" s="75">
        <v>6865.102600000002</v>
      </c>
      <c r="O6" s="75">
        <v>0</v>
      </c>
      <c r="P6" s="75">
        <v>0</v>
      </c>
      <c r="Q6" s="75">
        <v>6864.93</v>
      </c>
      <c r="R6" s="75">
        <v>0.17260000000169384</v>
      </c>
      <c r="S6" s="75">
        <v>0</v>
      </c>
      <c r="T6" s="75">
        <v>0</v>
      </c>
      <c r="U6" s="75">
        <v>0.17260000000169384</v>
      </c>
      <c r="V6" s="75">
        <v>-2139.3199</v>
      </c>
      <c r="W6" s="75"/>
      <c r="X6" s="75"/>
      <c r="Y6" s="75">
        <v>0</v>
      </c>
      <c r="Z6" s="76">
        <v>-2139.3199</v>
      </c>
      <c r="AA6" s="75">
        <v>-2139.3199</v>
      </c>
      <c r="AB6" s="75">
        <v>0</v>
      </c>
      <c r="AC6" s="75">
        <v>0</v>
      </c>
      <c r="AD6" s="75">
        <v>0</v>
      </c>
      <c r="AE6" s="76">
        <v>-2139.3199</v>
      </c>
      <c r="AF6" s="76"/>
      <c r="AG6" s="76"/>
      <c r="AH6" s="75"/>
    </row>
    <row r="7" spans="1:34" x14ac:dyDescent="0.35">
      <c r="A7" s="73">
        <v>2</v>
      </c>
      <c r="B7" s="74" t="s">
        <v>22</v>
      </c>
      <c r="C7" s="73" t="s">
        <v>17</v>
      </c>
      <c r="D7" s="75">
        <v>69112.577999999965</v>
      </c>
      <c r="E7" s="75">
        <v>988127.5</v>
      </c>
      <c r="F7" s="75">
        <v>69168.929999999993</v>
      </c>
      <c r="G7" s="75">
        <v>134190.91</v>
      </c>
      <c r="H7" s="75">
        <v>4090.597999999969</v>
      </c>
      <c r="I7" s="75">
        <v>4090.597999999969</v>
      </c>
      <c r="J7" s="75">
        <v>0</v>
      </c>
      <c r="K7" s="75">
        <v>0</v>
      </c>
      <c r="L7" s="75">
        <v>4090.597999999969</v>
      </c>
      <c r="M7" s="75">
        <v>0</v>
      </c>
      <c r="N7" s="75">
        <v>3.70000000357322E-2</v>
      </c>
      <c r="O7" s="75">
        <v>0</v>
      </c>
      <c r="P7" s="75">
        <v>34106.449999999997</v>
      </c>
      <c r="Q7" s="75">
        <v>0</v>
      </c>
      <c r="R7" s="75">
        <v>34106.48700000003</v>
      </c>
      <c r="S7" s="75">
        <v>115257.93</v>
      </c>
      <c r="T7" s="75">
        <v>66927.289999999994</v>
      </c>
      <c r="U7" s="75">
        <v>90279.664300000004</v>
      </c>
      <c r="V7" s="75">
        <v>90279.664300000004</v>
      </c>
      <c r="W7" s="75">
        <v>132167.49</v>
      </c>
      <c r="X7" s="75">
        <v>2509.0596</v>
      </c>
      <c r="Y7" s="75">
        <v>164777.34</v>
      </c>
      <c r="Z7" s="76">
        <v>60178.873900000006</v>
      </c>
      <c r="AA7" s="75">
        <v>60178.873900000006</v>
      </c>
      <c r="AB7" s="75">
        <v>149829.26500000001</v>
      </c>
      <c r="AC7" s="75">
        <v>0</v>
      </c>
      <c r="AD7" s="75">
        <v>428916.15</v>
      </c>
      <c r="AE7" s="76">
        <v>-218908.0111</v>
      </c>
      <c r="AF7" s="76"/>
      <c r="AG7" s="76"/>
      <c r="AH7" s="75"/>
    </row>
    <row r="8" spans="1:34" x14ac:dyDescent="0.35">
      <c r="A8" s="73">
        <v>3</v>
      </c>
      <c r="B8" s="74" t="s">
        <v>38</v>
      </c>
      <c r="C8" s="73" t="s">
        <v>17</v>
      </c>
      <c r="D8" s="75">
        <v>512142.45450460538</v>
      </c>
      <c r="E8" s="75">
        <v>14095568.380000001</v>
      </c>
      <c r="F8" s="75">
        <v>986689.78682165407</v>
      </c>
      <c r="G8" s="75">
        <v>1688304.5</v>
      </c>
      <c r="H8" s="75">
        <v>-189472.25867374055</v>
      </c>
      <c r="I8" s="75">
        <v>-189472.25867374055</v>
      </c>
      <c r="J8" s="75">
        <v>3916015.76</v>
      </c>
      <c r="K8" s="75">
        <v>274121.09999999998</v>
      </c>
      <c r="L8" s="75">
        <v>45427.360000000001</v>
      </c>
      <c r="M8" s="75">
        <v>39221.481326259425</v>
      </c>
      <c r="N8" s="75">
        <v>39221.481326259425</v>
      </c>
      <c r="O8" s="75">
        <v>12377009.529999999</v>
      </c>
      <c r="P8" s="75">
        <v>866390.67</v>
      </c>
      <c r="Q8" s="75">
        <v>418399.48</v>
      </c>
      <c r="R8" s="75">
        <v>487212.6713262595</v>
      </c>
      <c r="S8" s="75">
        <v>535678.07999999996</v>
      </c>
      <c r="T8" s="75">
        <v>892800</v>
      </c>
      <c r="U8" s="75">
        <v>12106.128799999993</v>
      </c>
      <c r="V8" s="75">
        <v>323963.01</v>
      </c>
      <c r="W8" s="75">
        <v>329756.81</v>
      </c>
      <c r="X8" s="77"/>
      <c r="Y8" s="75">
        <v>5050000</v>
      </c>
      <c r="Z8" s="76">
        <v>-4396280.18</v>
      </c>
      <c r="AA8" s="75">
        <v>-4396280.18</v>
      </c>
      <c r="AB8" s="75">
        <v>513038.20781341812</v>
      </c>
      <c r="AC8" s="75">
        <v>0</v>
      </c>
      <c r="AD8" s="75">
        <v>867500</v>
      </c>
      <c r="AE8" s="76">
        <v>-4750741.9721865822</v>
      </c>
      <c r="AF8" s="76"/>
      <c r="AG8" s="76"/>
      <c r="AH8" s="75"/>
    </row>
    <row r="9" spans="1:34" x14ac:dyDescent="0.35">
      <c r="A9" s="73">
        <v>4</v>
      </c>
      <c r="B9" s="74" t="s">
        <v>44</v>
      </c>
      <c r="C9" s="73" t="s">
        <v>17</v>
      </c>
      <c r="D9" s="75">
        <v>105101.17555</v>
      </c>
      <c r="E9" s="75">
        <v>785261.26</v>
      </c>
      <c r="F9" s="75">
        <v>54968.29</v>
      </c>
      <c r="G9" s="75">
        <v>0</v>
      </c>
      <c r="H9" s="75">
        <v>105101.17555</v>
      </c>
      <c r="I9" s="75">
        <v>105101.17555</v>
      </c>
      <c r="J9" s="75">
        <v>729319.68</v>
      </c>
      <c r="K9" s="75">
        <v>119977.65815000003</v>
      </c>
      <c r="L9" s="75">
        <v>199905.69</v>
      </c>
      <c r="M9" s="75">
        <v>25173.143700000015</v>
      </c>
      <c r="N9" s="75">
        <v>25173.143700000015</v>
      </c>
      <c r="O9" s="75">
        <v>150250</v>
      </c>
      <c r="P9" s="75">
        <v>33606.241000000002</v>
      </c>
      <c r="Q9" s="75">
        <v>46549.05</v>
      </c>
      <c r="R9" s="75">
        <v>12230.334700000014</v>
      </c>
      <c r="S9" s="75">
        <v>0</v>
      </c>
      <c r="T9" s="75">
        <v>14106.06</v>
      </c>
      <c r="U9" s="75">
        <v>-1875.7252999999855</v>
      </c>
      <c r="V9" s="75">
        <v>34445.809099999999</v>
      </c>
      <c r="W9" s="77"/>
      <c r="X9" s="75">
        <v>457.79399999999998</v>
      </c>
      <c r="Y9" s="75">
        <v>0</v>
      </c>
      <c r="Z9" s="76">
        <v>34903.6031</v>
      </c>
      <c r="AA9" s="75">
        <v>34903.6031</v>
      </c>
      <c r="AB9" s="75">
        <v>0</v>
      </c>
      <c r="AC9" s="75">
        <v>0</v>
      </c>
      <c r="AD9" s="75">
        <v>0</v>
      </c>
      <c r="AE9" s="76">
        <v>34903.6031</v>
      </c>
      <c r="AF9" s="76">
        <f t="shared" ref="AF9:AF43" si="0">AA9-AD9</f>
        <v>34903.6031</v>
      </c>
      <c r="AG9" s="76"/>
      <c r="AH9" s="75"/>
    </row>
    <row r="10" spans="1:34" x14ac:dyDescent="0.35">
      <c r="A10" s="73">
        <v>5</v>
      </c>
      <c r="B10" s="74" t="s">
        <v>257</v>
      </c>
      <c r="C10" s="73" t="s">
        <v>58</v>
      </c>
      <c r="D10" s="75">
        <v>1496081.6374798785</v>
      </c>
      <c r="E10" s="75">
        <v>1313110620</v>
      </c>
      <c r="F10" s="75">
        <v>5769242</v>
      </c>
      <c r="G10" s="75">
        <v>6238469.1403798796</v>
      </c>
      <c r="H10" s="75">
        <v>1026854.4970999993</v>
      </c>
      <c r="I10" s="75">
        <v>1026854.4970999993</v>
      </c>
      <c r="J10" s="75">
        <v>1586363520</v>
      </c>
      <c r="K10" s="75">
        <v>5315422.46</v>
      </c>
      <c r="L10" s="75">
        <v>5088918.66</v>
      </c>
      <c r="M10" s="75">
        <v>1253358.2970999992</v>
      </c>
      <c r="N10" s="75">
        <v>1253358.2970999992</v>
      </c>
      <c r="O10" s="75">
        <v>2289160610</v>
      </c>
      <c r="P10" s="75">
        <v>4617233.37</v>
      </c>
      <c r="Q10" s="75">
        <v>6335287.0599999996</v>
      </c>
      <c r="R10" s="76">
        <v>-464695.39290000033</v>
      </c>
      <c r="S10" s="76">
        <v>5301252.3</v>
      </c>
      <c r="T10" s="76">
        <v>5540498.5861812858</v>
      </c>
      <c r="U10" s="76">
        <v>-703941.6790812863</v>
      </c>
      <c r="V10" s="76">
        <v>-828929.72</v>
      </c>
      <c r="W10" s="78">
        <v>4104941.6</v>
      </c>
      <c r="X10" s="79"/>
      <c r="Y10" s="76">
        <v>3661500.63</v>
      </c>
      <c r="Z10" s="76">
        <v>-385488.75</v>
      </c>
      <c r="AA10" s="75">
        <v>-385488.75</v>
      </c>
      <c r="AB10" s="75">
        <v>1519162.89</v>
      </c>
      <c r="AC10" s="75">
        <v>0</v>
      </c>
      <c r="AD10" s="75">
        <v>1519810.76</v>
      </c>
      <c r="AE10" s="76">
        <v>-386136.62000000011</v>
      </c>
      <c r="AF10" s="76"/>
      <c r="AG10" s="76"/>
      <c r="AH10" s="75"/>
    </row>
    <row r="11" spans="1:34" x14ac:dyDescent="0.35">
      <c r="A11" s="73">
        <v>6</v>
      </c>
      <c r="B11" s="74" t="s">
        <v>66</v>
      </c>
      <c r="C11" s="73" t="s">
        <v>58</v>
      </c>
      <c r="D11" s="75">
        <v>224759.6456400021</v>
      </c>
      <c r="E11" s="75">
        <v>82228026.040000007</v>
      </c>
      <c r="F11" s="75">
        <v>8654273.0099999998</v>
      </c>
      <c r="G11" s="75">
        <v>8230347.8852399997</v>
      </c>
      <c r="H11" s="75">
        <v>648684.7704000026</v>
      </c>
      <c r="I11" s="75">
        <v>648684.7704000026</v>
      </c>
      <c r="J11" s="75">
        <v>81723889.939999998</v>
      </c>
      <c r="K11" s="75">
        <v>6311347.2999999998</v>
      </c>
      <c r="L11" s="75">
        <v>5527699.0700000003</v>
      </c>
      <c r="M11" s="75">
        <v>1432333.0004000021</v>
      </c>
      <c r="N11" s="75">
        <v>1432333.0004000021</v>
      </c>
      <c r="O11" s="75">
        <v>89753761.359999999</v>
      </c>
      <c r="P11" s="75">
        <v>10051026.699999999</v>
      </c>
      <c r="Q11" s="75">
        <v>10965207.01</v>
      </c>
      <c r="R11" s="76">
        <v>518152.69040000252</v>
      </c>
      <c r="S11" s="76">
        <v>9014054.8499999996</v>
      </c>
      <c r="T11" s="76">
        <v>13086144.76</v>
      </c>
      <c r="U11" s="76">
        <v>-3553937.2195999976</v>
      </c>
      <c r="V11" s="76">
        <v>943313.48580000002</v>
      </c>
      <c r="W11" s="78">
        <v>6319151.9699999997</v>
      </c>
      <c r="X11" s="79"/>
      <c r="Y11" s="76">
        <v>6175859.459999999</v>
      </c>
      <c r="Z11" s="76">
        <v>1086605.9958000006</v>
      </c>
      <c r="AA11" s="75">
        <v>1086605.9958000006</v>
      </c>
      <c r="AB11" s="75">
        <v>1808211.7</v>
      </c>
      <c r="AC11" s="75">
        <v>0</v>
      </c>
      <c r="AD11" s="75">
        <v>4019897.98</v>
      </c>
      <c r="AE11" s="76">
        <v>-1125080.2841999992</v>
      </c>
      <c r="AF11" s="76"/>
      <c r="AG11" s="76"/>
      <c r="AH11" s="75"/>
    </row>
    <row r="12" spans="1:34" x14ac:dyDescent="0.35">
      <c r="A12" s="73">
        <v>7</v>
      </c>
      <c r="B12" s="74" t="s">
        <v>68</v>
      </c>
      <c r="C12" s="73" t="s">
        <v>58</v>
      </c>
      <c r="D12" s="75"/>
      <c r="E12" s="75"/>
      <c r="F12" s="75"/>
      <c r="G12" s="75"/>
      <c r="H12" s="75"/>
      <c r="I12" s="75"/>
      <c r="J12" s="75"/>
      <c r="K12" s="75"/>
      <c r="L12" s="75"/>
      <c r="M12" s="75"/>
      <c r="N12" s="75"/>
      <c r="O12" s="75"/>
      <c r="P12" s="75"/>
      <c r="Q12" s="75"/>
      <c r="R12" s="76"/>
      <c r="S12" s="76"/>
      <c r="T12" s="76"/>
      <c r="U12" s="76"/>
      <c r="V12" s="76">
        <v>1129040.2598000001</v>
      </c>
      <c r="W12" s="78">
        <v>5267185.43</v>
      </c>
      <c r="X12" s="79"/>
      <c r="Y12" s="76">
        <v>5133478.2639999995</v>
      </c>
      <c r="Z12" s="76">
        <v>1262747.4258000003</v>
      </c>
      <c r="AA12" s="75">
        <v>1262747.4258000003</v>
      </c>
      <c r="AB12" s="75">
        <v>1145016</v>
      </c>
      <c r="AC12" s="75">
        <v>0</v>
      </c>
      <c r="AD12" s="75">
        <v>2792601.2985999999</v>
      </c>
      <c r="AE12" s="76">
        <v>-384837.87279999955</v>
      </c>
      <c r="AF12" s="76"/>
      <c r="AG12" s="76"/>
      <c r="AH12" s="75"/>
    </row>
    <row r="13" spans="1:34" x14ac:dyDescent="0.35">
      <c r="A13" s="73">
        <v>8</v>
      </c>
      <c r="B13" s="74" t="s">
        <v>71</v>
      </c>
      <c r="C13" s="73" t="s">
        <v>58</v>
      </c>
      <c r="D13" s="75"/>
      <c r="E13" s="75"/>
      <c r="F13" s="75"/>
      <c r="G13" s="75"/>
      <c r="H13" s="75"/>
      <c r="I13" s="75"/>
      <c r="J13" s="75"/>
      <c r="K13" s="75"/>
      <c r="L13" s="75"/>
      <c r="M13" s="75"/>
      <c r="N13" s="75"/>
      <c r="O13" s="75"/>
      <c r="P13" s="75"/>
      <c r="Q13" s="75"/>
      <c r="R13" s="76"/>
      <c r="S13" s="76"/>
      <c r="T13" s="76"/>
      <c r="U13" s="76"/>
      <c r="V13" s="76">
        <v>226689.53030000001</v>
      </c>
      <c r="W13" s="78">
        <v>795894.18</v>
      </c>
      <c r="X13" s="79"/>
      <c r="Y13" s="76">
        <v>836183.87059999979</v>
      </c>
      <c r="Z13" s="76">
        <v>186399.83970000024</v>
      </c>
      <c r="AA13" s="75">
        <v>186399.83970000024</v>
      </c>
      <c r="AB13" s="75">
        <v>224054.94</v>
      </c>
      <c r="AC13" s="75">
        <v>0</v>
      </c>
      <c r="AD13" s="75">
        <v>449569.04570000002</v>
      </c>
      <c r="AE13" s="76">
        <v>-39114.26599999977</v>
      </c>
      <c r="AF13" s="76"/>
      <c r="AG13" s="76"/>
      <c r="AH13" s="75"/>
    </row>
    <row r="14" spans="1:34" x14ac:dyDescent="0.35">
      <c r="A14" s="73"/>
      <c r="B14" s="74" t="s">
        <v>116</v>
      </c>
      <c r="C14" s="74"/>
      <c r="D14" s="74"/>
      <c r="E14" s="74"/>
      <c r="F14" s="74"/>
      <c r="G14" s="74"/>
      <c r="H14" s="74"/>
      <c r="I14" s="74"/>
      <c r="J14" s="74"/>
      <c r="K14" s="74"/>
      <c r="L14" s="74"/>
      <c r="M14" s="74"/>
      <c r="N14" s="74"/>
      <c r="O14" s="74"/>
      <c r="P14" s="74"/>
      <c r="Q14" s="74"/>
      <c r="R14" s="74"/>
      <c r="S14" s="74"/>
      <c r="T14" s="74"/>
      <c r="U14" s="74"/>
      <c r="V14" s="74"/>
      <c r="W14" s="74"/>
      <c r="X14" s="74"/>
      <c r="Y14" s="74"/>
      <c r="Z14" s="76">
        <v>0</v>
      </c>
      <c r="AA14" s="74"/>
      <c r="AB14" s="74"/>
      <c r="AC14" s="74"/>
      <c r="AD14" s="74"/>
      <c r="AE14" s="76">
        <v>0</v>
      </c>
      <c r="AF14" s="76">
        <f t="shared" si="0"/>
        <v>0</v>
      </c>
      <c r="AG14" s="76"/>
      <c r="AH14" s="75"/>
    </row>
    <row r="15" spans="1:34" x14ac:dyDescent="0.35">
      <c r="A15" s="73">
        <v>9</v>
      </c>
      <c r="B15" s="74" t="s">
        <v>73</v>
      </c>
      <c r="C15" s="73" t="s">
        <v>58</v>
      </c>
      <c r="D15" s="75">
        <v>249690.97</v>
      </c>
      <c r="E15" s="75">
        <v>3929780.5036499994</v>
      </c>
      <c r="F15" s="75">
        <v>134996.20825220388</v>
      </c>
      <c r="G15" s="75">
        <v>0</v>
      </c>
      <c r="H15" s="75">
        <v>384687.17825220386</v>
      </c>
      <c r="I15" s="75">
        <v>384687.17825220386</v>
      </c>
      <c r="J15" s="75">
        <v>3280514.72854</v>
      </c>
      <c r="K15" s="75">
        <v>62772.114278973939</v>
      </c>
      <c r="L15" s="75">
        <v>0</v>
      </c>
      <c r="M15" s="75">
        <v>447459.29253117781</v>
      </c>
      <c r="N15" s="75">
        <v>447459.29253117781</v>
      </c>
      <c r="O15" s="75">
        <v>2945373.8173800004</v>
      </c>
      <c r="P15" s="75">
        <v>94233.100004316118</v>
      </c>
      <c r="Q15" s="75">
        <v>0</v>
      </c>
      <c r="R15" s="76">
        <v>541692.39253549394</v>
      </c>
      <c r="S15" s="76">
        <v>0</v>
      </c>
      <c r="T15" s="76">
        <v>0</v>
      </c>
      <c r="U15" s="76">
        <v>541692.39253549394</v>
      </c>
      <c r="V15" s="76">
        <v>753484.71070000005</v>
      </c>
      <c r="W15" s="78">
        <v>0</v>
      </c>
      <c r="X15" s="76">
        <v>75348.471099999995</v>
      </c>
      <c r="Y15" s="76">
        <v>0</v>
      </c>
      <c r="Z15" s="76">
        <v>828833.18180000002</v>
      </c>
      <c r="AA15" s="75">
        <v>828833.18180000002</v>
      </c>
      <c r="AB15" s="75">
        <v>0</v>
      </c>
      <c r="AC15" s="75">
        <v>0</v>
      </c>
      <c r="AD15" s="75">
        <v>241618</v>
      </c>
      <c r="AE15" s="76">
        <v>587215.18180000002</v>
      </c>
      <c r="AF15" s="76">
        <f t="shared" si="0"/>
        <v>587215.18180000002</v>
      </c>
      <c r="AG15" s="76"/>
      <c r="AH15" s="75"/>
    </row>
    <row r="16" spans="1:34" x14ac:dyDescent="0.35">
      <c r="A16" s="73">
        <v>10</v>
      </c>
      <c r="B16" s="74" t="s">
        <v>76</v>
      </c>
      <c r="C16" s="73" t="s">
        <v>58</v>
      </c>
      <c r="D16" s="75">
        <v>1121923.8161999991</v>
      </c>
      <c r="E16" s="75">
        <v>56389499</v>
      </c>
      <c r="F16" s="75">
        <v>15876315.529999999</v>
      </c>
      <c r="G16" s="75">
        <v>16388894.119999999</v>
      </c>
      <c r="H16" s="75">
        <v>609345.22619999759</v>
      </c>
      <c r="I16" s="75">
        <v>609345.22619999759</v>
      </c>
      <c r="J16" s="75">
        <v>95820375</v>
      </c>
      <c r="K16" s="75">
        <v>14673851.699999999</v>
      </c>
      <c r="L16" s="75">
        <v>12180246.6</v>
      </c>
      <c r="M16" s="75">
        <v>3102950.3261999972</v>
      </c>
      <c r="N16" s="75">
        <v>3102950.3261999972</v>
      </c>
      <c r="O16" s="75">
        <v>68720474</v>
      </c>
      <c r="P16" s="75">
        <v>21733110.940000001</v>
      </c>
      <c r="Q16" s="75">
        <v>21676818.140000001</v>
      </c>
      <c r="R16" s="76">
        <v>3159243.126199998</v>
      </c>
      <c r="S16" s="76">
        <v>24634030.079999998</v>
      </c>
      <c r="T16" s="76">
        <v>30332635.940000001</v>
      </c>
      <c r="U16" s="76">
        <v>-2539362.7338000052</v>
      </c>
      <c r="V16" s="76">
        <v>624181.438900001</v>
      </c>
      <c r="W16" s="78">
        <v>2803060.76</v>
      </c>
      <c r="X16" s="79"/>
      <c r="Y16" s="76">
        <v>1390272.6659000001</v>
      </c>
      <c r="Z16" s="76">
        <v>2036969.5330000005</v>
      </c>
      <c r="AA16" s="75">
        <v>2036969.5330000005</v>
      </c>
      <c r="AB16" s="75">
        <v>183173.85</v>
      </c>
      <c r="AC16" s="75">
        <v>0</v>
      </c>
      <c r="AD16" s="75">
        <v>0</v>
      </c>
      <c r="AE16" s="76">
        <v>2220143.3830000004</v>
      </c>
      <c r="AF16" s="76">
        <f t="shared" si="0"/>
        <v>2036969.5330000005</v>
      </c>
      <c r="AG16" s="76"/>
      <c r="AH16" s="75" t="s">
        <v>258</v>
      </c>
    </row>
    <row r="17" spans="1:34" x14ac:dyDescent="0.35">
      <c r="A17" s="73">
        <v>11</v>
      </c>
      <c r="B17" s="74" t="s">
        <v>80</v>
      </c>
      <c r="C17" s="73" t="s">
        <v>58</v>
      </c>
      <c r="D17" s="75"/>
      <c r="E17" s="75"/>
      <c r="F17" s="75"/>
      <c r="G17" s="75"/>
      <c r="H17" s="75"/>
      <c r="I17" s="75"/>
      <c r="J17" s="75"/>
      <c r="K17" s="75"/>
      <c r="L17" s="75"/>
      <c r="M17" s="75"/>
      <c r="N17" s="75"/>
      <c r="O17" s="75"/>
      <c r="P17" s="75"/>
      <c r="Q17" s="75"/>
      <c r="R17" s="76"/>
      <c r="S17" s="76"/>
      <c r="T17" s="76"/>
      <c r="U17" s="76"/>
      <c r="V17" s="76">
        <v>243.15299999999957</v>
      </c>
      <c r="W17" s="78"/>
      <c r="X17" s="79"/>
      <c r="Y17" s="76"/>
      <c r="Z17" s="76">
        <v>243.15299999999957</v>
      </c>
      <c r="AA17" s="75">
        <v>243.15299999999957</v>
      </c>
      <c r="AB17" s="75">
        <v>0</v>
      </c>
      <c r="AC17" s="75">
        <v>0</v>
      </c>
      <c r="AD17" s="75">
        <v>0</v>
      </c>
      <c r="AE17" s="76">
        <v>243.15299999999957</v>
      </c>
      <c r="AF17" s="76">
        <f t="shared" si="0"/>
        <v>243.15299999999957</v>
      </c>
      <c r="AG17" s="76"/>
      <c r="AH17" s="75"/>
    </row>
    <row r="18" spans="1:34" x14ac:dyDescent="0.35">
      <c r="A18" s="73">
        <v>12</v>
      </c>
      <c r="B18" s="74" t="s">
        <v>82</v>
      </c>
      <c r="C18" s="73" t="s">
        <v>58</v>
      </c>
      <c r="D18" s="75"/>
      <c r="E18" s="75"/>
      <c r="F18" s="75"/>
      <c r="G18" s="75"/>
      <c r="H18" s="75"/>
      <c r="I18" s="75"/>
      <c r="J18" s="75"/>
      <c r="K18" s="75"/>
      <c r="L18" s="75"/>
      <c r="M18" s="75"/>
      <c r="N18" s="75"/>
      <c r="O18" s="75"/>
      <c r="P18" s="75"/>
      <c r="Q18" s="75"/>
      <c r="R18" s="76"/>
      <c r="S18" s="76"/>
      <c r="T18" s="76"/>
      <c r="U18" s="76"/>
      <c r="V18" s="76">
        <v>1123074.6322999999</v>
      </c>
      <c r="W18" s="78">
        <v>7335392.9800000004</v>
      </c>
      <c r="X18" s="79"/>
      <c r="Y18" s="76">
        <v>212349.08199999982</v>
      </c>
      <c r="Z18" s="76">
        <v>8246118.5303000016</v>
      </c>
      <c r="AA18" s="75">
        <v>8246118.5303000016</v>
      </c>
      <c r="AB18" s="75">
        <v>561260.79</v>
      </c>
      <c r="AC18" s="75">
        <v>0</v>
      </c>
      <c r="AD18" s="75">
        <v>0</v>
      </c>
      <c r="AE18" s="76">
        <v>8807379.3203000017</v>
      </c>
      <c r="AF18" s="76">
        <f t="shared" si="0"/>
        <v>8246118.5303000016</v>
      </c>
      <c r="AG18" s="76"/>
      <c r="AH18" s="75" t="s">
        <v>259</v>
      </c>
    </row>
    <row r="19" spans="1:34" x14ac:dyDescent="0.35">
      <c r="A19" s="73">
        <v>13</v>
      </c>
      <c r="B19" s="74" t="s">
        <v>260</v>
      </c>
      <c r="C19" s="73" t="s">
        <v>58</v>
      </c>
      <c r="D19" s="75"/>
      <c r="E19" s="75"/>
      <c r="F19" s="75"/>
      <c r="G19" s="75"/>
      <c r="H19" s="75"/>
      <c r="I19" s="75"/>
      <c r="J19" s="75"/>
      <c r="K19" s="75"/>
      <c r="L19" s="75"/>
      <c r="M19" s="75"/>
      <c r="N19" s="75"/>
      <c r="O19" s="75"/>
      <c r="P19" s="75"/>
      <c r="Q19" s="75"/>
      <c r="R19" s="76"/>
      <c r="S19" s="76"/>
      <c r="T19" s="76"/>
      <c r="U19" s="76"/>
      <c r="V19" s="76">
        <v>569566.49199999997</v>
      </c>
      <c r="W19" s="78">
        <v>3478325.2</v>
      </c>
      <c r="X19" s="79"/>
      <c r="Y19" s="76">
        <v>1439270.6864</v>
      </c>
      <c r="Z19" s="76">
        <v>2608621.0056000003</v>
      </c>
      <c r="AA19" s="75">
        <v>2608621.0056000003</v>
      </c>
      <c r="AB19" s="75">
        <v>183160.51</v>
      </c>
      <c r="AC19" s="75">
        <v>0</v>
      </c>
      <c r="AD19" s="75">
        <v>0</v>
      </c>
      <c r="AE19" s="76">
        <v>2791781.5156000005</v>
      </c>
      <c r="AF19" s="76">
        <f t="shared" si="0"/>
        <v>2608621.0056000003</v>
      </c>
      <c r="AG19" s="76"/>
      <c r="AH19" s="75" t="s">
        <v>259</v>
      </c>
    </row>
    <row r="20" spans="1:34" x14ac:dyDescent="0.35">
      <c r="A20" s="73">
        <v>14</v>
      </c>
      <c r="B20" s="74" t="s">
        <v>83</v>
      </c>
      <c r="C20" s="73" t="s">
        <v>58</v>
      </c>
      <c r="D20" s="75"/>
      <c r="E20" s="75"/>
      <c r="F20" s="75"/>
      <c r="G20" s="75"/>
      <c r="H20" s="75"/>
      <c r="I20" s="75"/>
      <c r="J20" s="75"/>
      <c r="K20" s="75"/>
      <c r="L20" s="75"/>
      <c r="M20" s="75"/>
      <c r="N20" s="75"/>
      <c r="O20" s="75"/>
      <c r="P20" s="75"/>
      <c r="Q20" s="75"/>
      <c r="R20" s="76"/>
      <c r="S20" s="76"/>
      <c r="T20" s="76"/>
      <c r="U20" s="76"/>
      <c r="V20" s="76">
        <v>528867.9952</v>
      </c>
      <c r="W20" s="78">
        <v>2598076.91</v>
      </c>
      <c r="X20" s="79"/>
      <c r="Y20" s="76">
        <v>848376.7818</v>
      </c>
      <c r="Z20" s="76">
        <v>2278568.1233999999</v>
      </c>
      <c r="AA20" s="75">
        <v>2278568.1233999999</v>
      </c>
      <c r="AB20" s="75">
        <v>140393.68</v>
      </c>
      <c r="AC20" s="75">
        <v>0</v>
      </c>
      <c r="AD20" s="75">
        <v>0</v>
      </c>
      <c r="AE20" s="76">
        <v>2418961.8034000001</v>
      </c>
      <c r="AF20" s="76">
        <f t="shared" si="0"/>
        <v>2278568.1233999999</v>
      </c>
      <c r="AG20" s="76"/>
      <c r="AH20" s="75" t="s">
        <v>259</v>
      </c>
    </row>
    <row r="21" spans="1:34" x14ac:dyDescent="0.35">
      <c r="A21" s="73"/>
      <c r="B21" s="74" t="s">
        <v>116</v>
      </c>
      <c r="C21" s="74"/>
      <c r="D21" s="74"/>
      <c r="E21" s="74"/>
      <c r="F21" s="74"/>
      <c r="G21" s="74"/>
      <c r="H21" s="74"/>
      <c r="I21" s="74"/>
      <c r="J21" s="74"/>
      <c r="K21" s="74"/>
      <c r="L21" s="74"/>
      <c r="M21" s="74"/>
      <c r="N21" s="74"/>
      <c r="O21" s="74"/>
      <c r="P21" s="74"/>
      <c r="Q21" s="74"/>
      <c r="R21" s="74"/>
      <c r="S21" s="74"/>
      <c r="T21" s="74"/>
      <c r="U21" s="74"/>
      <c r="V21" s="74"/>
      <c r="W21" s="74"/>
      <c r="X21" s="74"/>
      <c r="Y21" s="74"/>
      <c r="Z21" s="76">
        <v>0</v>
      </c>
      <c r="AA21" s="74"/>
      <c r="AB21" s="74"/>
      <c r="AC21" s="74"/>
      <c r="AD21" s="74"/>
      <c r="AE21" s="76">
        <v>0</v>
      </c>
      <c r="AF21" s="76">
        <f t="shared" si="0"/>
        <v>0</v>
      </c>
      <c r="AG21" s="76"/>
      <c r="AH21" s="75"/>
    </row>
    <row r="22" spans="1:34" x14ac:dyDescent="0.35">
      <c r="A22" s="73">
        <v>15</v>
      </c>
      <c r="B22" s="74" t="s">
        <v>261</v>
      </c>
      <c r="C22" s="73" t="s">
        <v>58</v>
      </c>
      <c r="D22" s="75">
        <v>1078869.0561815202</v>
      </c>
      <c r="E22" s="75">
        <v>4781744</v>
      </c>
      <c r="F22" s="75">
        <v>10131708.01</v>
      </c>
      <c r="G22" s="75">
        <v>10074567.970000001</v>
      </c>
      <c r="H22" s="75">
        <v>1136009.0961815193</v>
      </c>
      <c r="I22" s="75">
        <v>1136009.0961815193</v>
      </c>
      <c r="J22" s="75">
        <v>4127906</v>
      </c>
      <c r="K22" s="75">
        <v>4604716.21</v>
      </c>
      <c r="L22" s="75">
        <v>4867846.68</v>
      </c>
      <c r="M22" s="75">
        <v>872878.62618151959</v>
      </c>
      <c r="N22" s="75">
        <v>872878.62618151959</v>
      </c>
      <c r="O22" s="75">
        <v>20056012</v>
      </c>
      <c r="P22" s="75">
        <v>7587379.5800000001</v>
      </c>
      <c r="Q22" s="75">
        <v>6893394.21</v>
      </c>
      <c r="R22" s="76">
        <v>1566863.9961815188</v>
      </c>
      <c r="S22" s="76">
        <v>9824559.1400000006</v>
      </c>
      <c r="T22" s="76">
        <v>8497412.8800000008</v>
      </c>
      <c r="U22" s="76">
        <v>2894010.2561815176</v>
      </c>
      <c r="V22" s="76">
        <v>2315581.1820999999</v>
      </c>
      <c r="W22" s="78">
        <v>1537847.83</v>
      </c>
      <c r="X22" s="76"/>
      <c r="Y22" s="76">
        <v>5014827.03</v>
      </c>
      <c r="Z22" s="76">
        <v>-1161398.0179000003</v>
      </c>
      <c r="AA22" s="75">
        <v>-1161398.0179000003</v>
      </c>
      <c r="AB22" s="75">
        <v>349907.82</v>
      </c>
      <c r="AC22" s="75">
        <v>0</v>
      </c>
      <c r="AD22" s="75">
        <v>2212966.1300000004</v>
      </c>
      <c r="AE22" s="76">
        <v>-3024456.3279000008</v>
      </c>
      <c r="AF22" s="76"/>
      <c r="AG22" s="76"/>
      <c r="AH22" s="75" t="s">
        <v>262</v>
      </c>
    </row>
    <row r="23" spans="1:34" x14ac:dyDescent="0.35">
      <c r="A23" s="73">
        <v>16</v>
      </c>
      <c r="B23" s="74" t="s">
        <v>91</v>
      </c>
      <c r="C23" s="73" t="s">
        <v>58</v>
      </c>
      <c r="D23" s="75">
        <v>66522.831716250017</v>
      </c>
      <c r="E23" s="75">
        <v>983121.66899999999</v>
      </c>
      <c r="F23" s="75">
        <v>64699.376059231334</v>
      </c>
      <c r="G23" s="75">
        <v>85421.92</v>
      </c>
      <c r="H23" s="75">
        <v>45800.287775481338</v>
      </c>
      <c r="I23" s="75">
        <v>45800.287775481338</v>
      </c>
      <c r="J23" s="75">
        <v>1059904.3050000002</v>
      </c>
      <c r="K23" s="75">
        <v>69782.700139988563</v>
      </c>
      <c r="L23" s="75">
        <v>0</v>
      </c>
      <c r="M23" s="75">
        <v>115582.9879154699</v>
      </c>
      <c r="N23" s="75">
        <v>115582.9879154699</v>
      </c>
      <c r="O23" s="75">
        <v>816198.32700000016</v>
      </c>
      <c r="P23" s="75">
        <v>46633.04204616903</v>
      </c>
      <c r="Q23" s="75">
        <v>0</v>
      </c>
      <c r="R23" s="76">
        <v>162216.02996163894</v>
      </c>
      <c r="S23" s="76">
        <v>16790.337947233475</v>
      </c>
      <c r="T23" s="76">
        <v>0</v>
      </c>
      <c r="U23" s="76">
        <v>179006.3679088724</v>
      </c>
      <c r="V23" s="76">
        <v>217117.7837</v>
      </c>
      <c r="W23" s="78">
        <v>27491.851036029118</v>
      </c>
      <c r="X23" s="76">
        <v>4568.9830000000002</v>
      </c>
      <c r="Y23" s="76">
        <v>205934.8</v>
      </c>
      <c r="Z23" s="76">
        <v>43243.81773602913</v>
      </c>
      <c r="AA23" s="75">
        <v>43243.81773602913</v>
      </c>
      <c r="AB23" s="75">
        <v>45327.189638037205</v>
      </c>
      <c r="AC23" s="75">
        <v>0</v>
      </c>
      <c r="AD23" s="75">
        <v>0</v>
      </c>
      <c r="AE23" s="76">
        <v>88571.007374066336</v>
      </c>
      <c r="AF23" s="76">
        <f t="shared" si="0"/>
        <v>43243.81773602913</v>
      </c>
      <c r="AG23" s="76"/>
      <c r="AH23" s="75"/>
    </row>
    <row r="24" spans="1:34" x14ac:dyDescent="0.35">
      <c r="A24" s="73">
        <v>17</v>
      </c>
      <c r="B24" s="80" t="s">
        <v>263</v>
      </c>
      <c r="C24" s="81" t="s">
        <v>58</v>
      </c>
      <c r="D24" s="75">
        <v>2264935.637788184</v>
      </c>
      <c r="E24" s="75">
        <v>1313110620</v>
      </c>
      <c r="F24" s="75">
        <v>5769241.9932636181</v>
      </c>
      <c r="G24" s="75">
        <v>648642.53</v>
      </c>
      <c r="H24" s="75">
        <v>7385535.1010518018</v>
      </c>
      <c r="I24" s="75">
        <v>7385535.1010518018</v>
      </c>
      <c r="J24" s="75">
        <v>1647298081.8581581</v>
      </c>
      <c r="K24" s="75">
        <v>5315422.4581087455</v>
      </c>
      <c r="L24" s="75">
        <v>1898081.01</v>
      </c>
      <c r="M24" s="75">
        <v>10802876.549160548</v>
      </c>
      <c r="N24" s="75">
        <v>10802876.549160548</v>
      </c>
      <c r="O24" s="75">
        <v>2325984199.8136716</v>
      </c>
      <c r="P24" s="75">
        <v>4551864.7563904896</v>
      </c>
      <c r="Q24" s="75">
        <v>5487398.1100000003</v>
      </c>
      <c r="R24" s="76">
        <v>9867343.1955510378</v>
      </c>
      <c r="S24" s="76">
        <v>4326888.096458734</v>
      </c>
      <c r="T24" s="76">
        <v>5315423</v>
      </c>
      <c r="U24" s="76">
        <v>8878808.2920097709</v>
      </c>
      <c r="V24" s="76">
        <v>1172323.7409000001</v>
      </c>
      <c r="W24" s="78">
        <v>2518075.7578839143</v>
      </c>
      <c r="X24" s="76">
        <v>90586.31</v>
      </c>
      <c r="Y24" s="76">
        <v>412553</v>
      </c>
      <c r="Z24" s="76">
        <v>3368432.8087839144</v>
      </c>
      <c r="AA24" s="75">
        <v>3368432.8087839144</v>
      </c>
      <c r="AB24" s="75">
        <v>1519162.89</v>
      </c>
      <c r="AC24" s="75">
        <v>0</v>
      </c>
      <c r="AD24" s="75">
        <v>155912</v>
      </c>
      <c r="AE24" s="76">
        <v>4731683.6987839146</v>
      </c>
      <c r="AF24" s="76">
        <f t="shared" si="0"/>
        <v>3212520.8087839144</v>
      </c>
      <c r="AG24" s="76"/>
      <c r="AH24" s="75"/>
    </row>
    <row r="25" spans="1:34" x14ac:dyDescent="0.35">
      <c r="A25" s="73">
        <v>18</v>
      </c>
      <c r="B25" s="80" t="s">
        <v>264</v>
      </c>
      <c r="C25" s="81" t="s">
        <v>58</v>
      </c>
      <c r="D25" s="75">
        <v>1464784.0833172151</v>
      </c>
      <c r="E25" s="75">
        <v>993139444.17999995</v>
      </c>
      <c r="F25" s="75">
        <v>20855928.329999998</v>
      </c>
      <c r="G25" s="75">
        <v>21087055</v>
      </c>
      <c r="H25" s="75">
        <v>1233657.4133172147</v>
      </c>
      <c r="I25" s="75">
        <v>1233657.4133172147</v>
      </c>
      <c r="J25" s="75">
        <v>231771148.94</v>
      </c>
      <c r="K25" s="75">
        <v>16223980.43</v>
      </c>
      <c r="L25" s="75">
        <v>14704015</v>
      </c>
      <c r="M25" s="75">
        <v>2753622.8433172144</v>
      </c>
      <c r="N25" s="75">
        <v>2753622.8433172144</v>
      </c>
      <c r="O25" s="75">
        <v>202251803.77000001</v>
      </c>
      <c r="P25" s="75">
        <v>19598174.66</v>
      </c>
      <c r="Q25" s="75">
        <v>18418782.07</v>
      </c>
      <c r="R25" s="76">
        <v>3933015.4333172143</v>
      </c>
      <c r="S25" s="76">
        <v>22672750.079999998</v>
      </c>
      <c r="T25" s="76">
        <v>25778617</v>
      </c>
      <c r="U25" s="76">
        <v>827148.51331721246</v>
      </c>
      <c r="V25" s="76">
        <v>1143949.5819999999</v>
      </c>
      <c r="W25" s="78">
        <v>7849046.4900000002</v>
      </c>
      <c r="X25" s="76"/>
      <c r="Y25" s="76">
        <v>11788594</v>
      </c>
      <c r="Z25" s="76">
        <v>-2795597.9279999994</v>
      </c>
      <c r="AA25" s="75">
        <v>-2795597.9279999994</v>
      </c>
      <c r="AB25" s="75">
        <v>0</v>
      </c>
      <c r="AC25" s="75">
        <v>0</v>
      </c>
      <c r="AD25" s="75">
        <v>2862990</v>
      </c>
      <c r="AE25" s="76">
        <v>-5658587.9279999994</v>
      </c>
      <c r="AF25" s="76"/>
      <c r="AG25" s="76"/>
      <c r="AH25" s="75" t="s">
        <v>259</v>
      </c>
    </row>
    <row r="26" spans="1:34" x14ac:dyDescent="0.35">
      <c r="A26" s="73">
        <v>19</v>
      </c>
      <c r="B26" s="74" t="s">
        <v>265</v>
      </c>
      <c r="C26" s="81" t="s">
        <v>118</v>
      </c>
      <c r="D26" s="75">
        <v>139815120.78336456</v>
      </c>
      <c r="E26" s="75">
        <v>1313110620</v>
      </c>
      <c r="F26" s="75">
        <v>23076967.973054472</v>
      </c>
      <c r="G26" s="75">
        <v>0</v>
      </c>
      <c r="H26" s="75">
        <v>162892088.75641903</v>
      </c>
      <c r="I26" s="75">
        <v>162892088.75641903</v>
      </c>
      <c r="J26" s="75">
        <v>1647298081.8581581</v>
      </c>
      <c r="K26" s="75">
        <v>15739453.329126233</v>
      </c>
      <c r="L26" s="75">
        <v>0</v>
      </c>
      <c r="M26" s="75">
        <v>178631542.08554527</v>
      </c>
      <c r="N26" s="75">
        <v>178631542.08554527</v>
      </c>
      <c r="O26" s="75">
        <v>2399631379.4410143</v>
      </c>
      <c r="P26" s="75">
        <v>13784476.050442988</v>
      </c>
      <c r="Q26" s="75">
        <v>0</v>
      </c>
      <c r="R26" s="76">
        <v>192416018.13598827</v>
      </c>
      <c r="S26" s="76">
        <v>13186167.6685762</v>
      </c>
      <c r="T26" s="76">
        <v>0</v>
      </c>
      <c r="U26" s="76">
        <v>205602185.80456448</v>
      </c>
      <c r="V26" s="76">
        <v>64685190.9745</v>
      </c>
      <c r="W26" s="76">
        <v>7395820.3536517415</v>
      </c>
      <c r="X26" s="76">
        <v>271758.92210000003</v>
      </c>
      <c r="Y26" s="76">
        <v>0</v>
      </c>
      <c r="Z26" s="76">
        <v>72352770.25025174</v>
      </c>
      <c r="AA26" s="75">
        <v>72352770.25025174</v>
      </c>
      <c r="AB26" s="75">
        <v>0</v>
      </c>
      <c r="AC26" s="75">
        <v>0</v>
      </c>
      <c r="AD26" s="75">
        <v>0</v>
      </c>
      <c r="AE26" s="76">
        <v>72352770.25025174</v>
      </c>
      <c r="AF26" s="76">
        <f t="shared" si="0"/>
        <v>72352770.25025174</v>
      </c>
      <c r="AG26" s="76"/>
      <c r="AH26" s="75"/>
    </row>
    <row r="27" spans="1:34" x14ac:dyDescent="0.35">
      <c r="A27" s="73">
        <v>20</v>
      </c>
      <c r="B27" s="74" t="s">
        <v>122</v>
      </c>
      <c r="C27" s="81" t="s">
        <v>123</v>
      </c>
      <c r="D27" s="75">
        <v>0</v>
      </c>
      <c r="E27" s="75">
        <v>1259942322.71</v>
      </c>
      <c r="F27" s="75">
        <v>90410976.629999995</v>
      </c>
      <c r="G27" s="75"/>
      <c r="H27" s="75"/>
      <c r="I27" s="75"/>
      <c r="J27" s="75"/>
      <c r="K27" s="75"/>
      <c r="L27" s="75"/>
      <c r="M27" s="75"/>
      <c r="N27" s="75"/>
      <c r="O27" s="75"/>
      <c r="P27" s="75">
        <v>47178559.763999991</v>
      </c>
      <c r="Q27" s="75">
        <v>0</v>
      </c>
      <c r="R27" s="76"/>
      <c r="S27" s="76">
        <v>49536964.364157729</v>
      </c>
      <c r="T27" s="82">
        <v>0</v>
      </c>
      <c r="U27" s="76">
        <v>49536964.364157729</v>
      </c>
      <c r="V27" s="83">
        <v>49536964.364157729</v>
      </c>
      <c r="W27" s="76">
        <v>0</v>
      </c>
      <c r="X27" s="76"/>
      <c r="Y27" s="76">
        <v>0</v>
      </c>
      <c r="Z27" s="76">
        <v>49536964.364157729</v>
      </c>
      <c r="AA27" s="75">
        <v>49536964.364157729</v>
      </c>
      <c r="AB27" s="75">
        <v>0</v>
      </c>
      <c r="AC27" s="75">
        <v>0</v>
      </c>
      <c r="AD27" s="75">
        <v>0</v>
      </c>
      <c r="AE27" s="76">
        <v>49536964.364157729</v>
      </c>
      <c r="AF27" s="76">
        <f t="shared" si="0"/>
        <v>49536964.364157729</v>
      </c>
      <c r="AG27" s="76"/>
      <c r="AH27" s="84" t="s">
        <v>266</v>
      </c>
    </row>
    <row r="28" spans="1:34" x14ac:dyDescent="0.35">
      <c r="A28" s="73">
        <v>21</v>
      </c>
      <c r="B28" s="74" t="s">
        <v>129</v>
      </c>
      <c r="C28" s="73" t="s">
        <v>123</v>
      </c>
      <c r="D28" s="75"/>
      <c r="E28" s="75"/>
      <c r="F28" s="75"/>
      <c r="G28" s="75"/>
      <c r="H28" s="75"/>
      <c r="I28" s="75"/>
      <c r="J28" s="75"/>
      <c r="K28" s="75"/>
      <c r="L28" s="75"/>
      <c r="M28" s="75"/>
      <c r="N28" s="75"/>
      <c r="O28" s="75"/>
      <c r="P28" s="75"/>
      <c r="Q28" s="75"/>
      <c r="R28" s="76"/>
      <c r="S28" s="76">
        <v>20521.52</v>
      </c>
      <c r="T28" s="76">
        <v>20521.52</v>
      </c>
      <c r="U28" s="76">
        <v>0</v>
      </c>
      <c r="V28" s="83">
        <v>0</v>
      </c>
      <c r="W28" s="76"/>
      <c r="X28" s="76"/>
      <c r="Y28" s="76">
        <v>0</v>
      </c>
      <c r="Z28" s="76">
        <v>0</v>
      </c>
      <c r="AA28" s="75">
        <v>0</v>
      </c>
      <c r="AB28" s="75">
        <v>0</v>
      </c>
      <c r="AC28" s="75">
        <v>0</v>
      </c>
      <c r="AD28" s="75">
        <v>0</v>
      </c>
      <c r="AE28" s="76">
        <v>0</v>
      </c>
      <c r="AF28" s="76">
        <f t="shared" si="0"/>
        <v>0</v>
      </c>
      <c r="AG28" s="76"/>
      <c r="AH28" s="84" t="s">
        <v>266</v>
      </c>
    </row>
    <row r="29" spans="1:34" ht="31" x14ac:dyDescent="0.35">
      <c r="A29" s="73">
        <v>22</v>
      </c>
      <c r="B29" s="74" t="s">
        <v>131</v>
      </c>
      <c r="C29" s="81" t="s">
        <v>123</v>
      </c>
      <c r="D29" s="75"/>
      <c r="E29" s="75"/>
      <c r="F29" s="75"/>
      <c r="G29" s="75"/>
      <c r="H29" s="75"/>
      <c r="I29" s="75"/>
      <c r="J29" s="75"/>
      <c r="K29" s="75"/>
      <c r="L29" s="75"/>
      <c r="M29" s="75"/>
      <c r="N29" s="75"/>
      <c r="O29" s="75"/>
      <c r="P29" s="75"/>
      <c r="Q29" s="75"/>
      <c r="R29" s="76"/>
      <c r="S29" s="76">
        <v>8779092.4299999997</v>
      </c>
      <c r="T29" s="76">
        <v>8779092.4299999997</v>
      </c>
      <c r="U29" s="76">
        <v>0</v>
      </c>
      <c r="V29" s="85">
        <v>0</v>
      </c>
      <c r="W29" s="76">
        <v>1977676.79</v>
      </c>
      <c r="X29" s="76">
        <v>197148.70139999999</v>
      </c>
      <c r="Y29" s="76">
        <v>0</v>
      </c>
      <c r="Z29" s="76">
        <v>2174825.4914000002</v>
      </c>
      <c r="AA29" s="75">
        <v>2174825.4914000002</v>
      </c>
      <c r="AB29" s="75">
        <v>57298.26</v>
      </c>
      <c r="AC29" s="75">
        <v>0</v>
      </c>
      <c r="AD29" s="75">
        <v>0</v>
      </c>
      <c r="AE29" s="76">
        <v>2232123.7514</v>
      </c>
      <c r="AF29" s="76">
        <f t="shared" si="0"/>
        <v>2174825.4914000002</v>
      </c>
      <c r="AG29" s="76"/>
      <c r="AH29" s="84" t="s">
        <v>267</v>
      </c>
    </row>
    <row r="30" spans="1:34" ht="31" x14ac:dyDescent="0.35">
      <c r="A30" s="73">
        <v>23</v>
      </c>
      <c r="B30" s="74" t="s">
        <v>268</v>
      </c>
      <c r="C30" s="81" t="s">
        <v>123</v>
      </c>
      <c r="D30" s="75"/>
      <c r="E30" s="75"/>
      <c r="F30" s="75"/>
      <c r="G30" s="75"/>
      <c r="H30" s="75"/>
      <c r="I30" s="75"/>
      <c r="J30" s="75"/>
      <c r="K30" s="75"/>
      <c r="L30" s="75"/>
      <c r="M30" s="75"/>
      <c r="N30" s="75"/>
      <c r="O30" s="75"/>
      <c r="P30" s="75"/>
      <c r="Q30" s="75"/>
      <c r="R30" s="76"/>
      <c r="S30" s="76"/>
      <c r="T30" s="76">
        <v>0</v>
      </c>
      <c r="U30" s="76">
        <v>0</v>
      </c>
      <c r="V30" s="85">
        <v>0</v>
      </c>
      <c r="W30" s="78">
        <v>1978704.13</v>
      </c>
      <c r="X30" s="76"/>
      <c r="Y30" s="76">
        <v>0</v>
      </c>
      <c r="Z30" s="76">
        <v>1978704.13</v>
      </c>
      <c r="AA30" s="75">
        <v>1978704.13</v>
      </c>
      <c r="AB30" s="75">
        <v>60498.34</v>
      </c>
      <c r="AC30" s="75">
        <v>0</v>
      </c>
      <c r="AD30" s="75">
        <v>0</v>
      </c>
      <c r="AE30" s="76">
        <v>2039202.47</v>
      </c>
      <c r="AF30" s="76">
        <f t="shared" si="0"/>
        <v>1978704.13</v>
      </c>
      <c r="AG30" s="76"/>
      <c r="AH30" s="84" t="s">
        <v>267</v>
      </c>
    </row>
    <row r="31" spans="1:34" ht="31" x14ac:dyDescent="0.35">
      <c r="A31" s="73">
        <v>24</v>
      </c>
      <c r="B31" s="74" t="s">
        <v>135</v>
      </c>
      <c r="C31" s="81" t="s">
        <v>123</v>
      </c>
      <c r="D31" s="75"/>
      <c r="E31" s="75"/>
      <c r="F31" s="75"/>
      <c r="G31" s="75"/>
      <c r="H31" s="75"/>
      <c r="I31" s="75"/>
      <c r="J31" s="75"/>
      <c r="K31" s="75"/>
      <c r="L31" s="75"/>
      <c r="M31" s="75"/>
      <c r="N31" s="75"/>
      <c r="O31" s="75"/>
      <c r="P31" s="75"/>
      <c r="Q31" s="75"/>
      <c r="R31" s="76"/>
      <c r="S31" s="76">
        <v>17286751.66</v>
      </c>
      <c r="T31" s="76">
        <v>17286751.659999996</v>
      </c>
      <c r="U31" s="76">
        <v>0</v>
      </c>
      <c r="V31" s="85">
        <v>0</v>
      </c>
      <c r="W31" s="78">
        <v>6201503.2400000002</v>
      </c>
      <c r="X31" s="76">
        <v>299744.09999999998</v>
      </c>
      <c r="Y31" s="76">
        <v>0</v>
      </c>
      <c r="Z31" s="76">
        <v>6501247.3399999999</v>
      </c>
      <c r="AA31" s="75">
        <v>6501247.3399999999</v>
      </c>
      <c r="AB31" s="75">
        <v>178568.99</v>
      </c>
      <c r="AC31" s="75">
        <v>0</v>
      </c>
      <c r="AD31" s="75">
        <v>0</v>
      </c>
      <c r="AE31" s="76">
        <v>6679816.3300000001</v>
      </c>
      <c r="AF31" s="76">
        <f t="shared" si="0"/>
        <v>6501247.3399999999</v>
      </c>
      <c r="AG31" s="76"/>
      <c r="AH31" s="84" t="s">
        <v>267</v>
      </c>
    </row>
    <row r="32" spans="1:34" ht="31" x14ac:dyDescent="0.35">
      <c r="A32" s="73">
        <v>25</v>
      </c>
      <c r="B32" s="74" t="s">
        <v>137</v>
      </c>
      <c r="C32" s="81" t="s">
        <v>123</v>
      </c>
      <c r="D32" s="75"/>
      <c r="E32" s="75"/>
      <c r="F32" s="75"/>
      <c r="G32" s="75"/>
      <c r="H32" s="75"/>
      <c r="I32" s="75"/>
      <c r="J32" s="75"/>
      <c r="K32" s="75"/>
      <c r="L32" s="75"/>
      <c r="M32" s="75"/>
      <c r="N32" s="75"/>
      <c r="O32" s="75"/>
      <c r="P32" s="75"/>
      <c r="Q32" s="75"/>
      <c r="R32" s="76"/>
      <c r="S32" s="76">
        <v>6139372.3099999996</v>
      </c>
      <c r="T32" s="76">
        <v>6783635.3799999999</v>
      </c>
      <c r="U32" s="76">
        <v>-644263.0700000003</v>
      </c>
      <c r="V32" s="85">
        <v>-644263.0700000003</v>
      </c>
      <c r="W32" s="78">
        <v>1527482.78</v>
      </c>
      <c r="X32" s="76">
        <v>93797.48</v>
      </c>
      <c r="Y32" s="76">
        <v>0</v>
      </c>
      <c r="Z32" s="76">
        <v>977017.18999999971</v>
      </c>
      <c r="AA32" s="75">
        <v>977017.18999999971</v>
      </c>
      <c r="AB32" s="75">
        <v>44681.45</v>
      </c>
      <c r="AC32" s="75">
        <v>0</v>
      </c>
      <c r="AD32" s="75">
        <v>0</v>
      </c>
      <c r="AE32" s="76">
        <v>1021698.6399999997</v>
      </c>
      <c r="AF32" s="76">
        <f t="shared" si="0"/>
        <v>977017.18999999971</v>
      </c>
      <c r="AG32" s="76"/>
      <c r="AH32" s="84" t="s">
        <v>267</v>
      </c>
    </row>
    <row r="33" spans="1:34" x14ac:dyDescent="0.35">
      <c r="A33" s="73"/>
      <c r="B33" s="74" t="s">
        <v>116</v>
      </c>
      <c r="C33" s="74"/>
      <c r="D33" s="74"/>
      <c r="E33" s="74"/>
      <c r="F33" s="74"/>
      <c r="G33" s="74"/>
      <c r="H33" s="74"/>
      <c r="I33" s="74"/>
      <c r="J33" s="74"/>
      <c r="K33" s="74"/>
      <c r="L33" s="74"/>
      <c r="M33" s="74"/>
      <c r="N33" s="74"/>
      <c r="O33" s="74"/>
      <c r="P33" s="74"/>
      <c r="Q33" s="74"/>
      <c r="R33" s="74"/>
      <c r="S33" s="74"/>
      <c r="T33" s="74"/>
      <c r="U33" s="74"/>
      <c r="V33" s="74"/>
      <c r="W33" s="74"/>
      <c r="X33" s="74"/>
      <c r="Y33" s="74"/>
      <c r="Z33" s="76">
        <v>0</v>
      </c>
      <c r="AA33" s="74"/>
      <c r="AB33" s="74"/>
      <c r="AC33" s="74"/>
      <c r="AD33" s="74"/>
      <c r="AE33" s="76">
        <v>0</v>
      </c>
      <c r="AF33" s="76">
        <f t="shared" si="0"/>
        <v>0</v>
      </c>
      <c r="AG33" s="76"/>
      <c r="AH33" s="75"/>
    </row>
    <row r="34" spans="1:34" ht="31" x14ac:dyDescent="0.35">
      <c r="A34" s="73">
        <v>26</v>
      </c>
      <c r="B34" s="74" t="s">
        <v>141</v>
      </c>
      <c r="C34" s="81" t="s">
        <v>123</v>
      </c>
      <c r="D34" s="75"/>
      <c r="E34" s="75"/>
      <c r="F34" s="75"/>
      <c r="G34" s="75"/>
      <c r="H34" s="75"/>
      <c r="I34" s="75"/>
      <c r="J34" s="75"/>
      <c r="K34" s="75"/>
      <c r="L34" s="75"/>
      <c r="M34" s="75"/>
      <c r="N34" s="75"/>
      <c r="O34" s="75"/>
      <c r="P34" s="75"/>
      <c r="Q34" s="75"/>
      <c r="R34" s="76"/>
      <c r="S34" s="76"/>
      <c r="T34" s="76">
        <v>10074125.639999999</v>
      </c>
      <c r="U34" s="76">
        <v>-10074125.639999999</v>
      </c>
      <c r="V34" s="85">
        <v>-10074125.639999999</v>
      </c>
      <c r="W34" s="78">
        <v>9478727.9600000009</v>
      </c>
      <c r="X34" s="76">
        <v>261852.58199999999</v>
      </c>
      <c r="Y34" s="76">
        <v>3062365.73</v>
      </c>
      <c r="Z34" s="76">
        <v>-3395910.8279999979</v>
      </c>
      <c r="AA34" s="75">
        <v>-3395910.8279999979</v>
      </c>
      <c r="AB34" s="75">
        <v>1547399.47</v>
      </c>
      <c r="AC34" s="75">
        <v>0</v>
      </c>
      <c r="AD34" s="75">
        <v>2294493.77</v>
      </c>
      <c r="AE34" s="76">
        <v>-4143005.1279999977</v>
      </c>
      <c r="AF34" s="76">
        <f t="shared" si="0"/>
        <v>-5690404.5979999974</v>
      </c>
      <c r="AG34" s="76"/>
      <c r="AH34" s="84" t="s">
        <v>269</v>
      </c>
    </row>
    <row r="35" spans="1:34" ht="31" x14ac:dyDescent="0.35">
      <c r="A35" s="73">
        <v>27</v>
      </c>
      <c r="B35" s="74" t="s">
        <v>143</v>
      </c>
      <c r="C35" s="81" t="s">
        <v>123</v>
      </c>
      <c r="D35" s="75"/>
      <c r="E35" s="75"/>
      <c r="F35" s="75"/>
      <c r="G35" s="75"/>
      <c r="H35" s="75"/>
      <c r="I35" s="75"/>
      <c r="J35" s="75"/>
      <c r="K35" s="75"/>
      <c r="L35" s="75"/>
      <c r="M35" s="75"/>
      <c r="N35" s="75"/>
      <c r="O35" s="75"/>
      <c r="P35" s="75"/>
      <c r="Q35" s="75"/>
      <c r="R35" s="76"/>
      <c r="S35" s="76"/>
      <c r="T35" s="76">
        <v>8439144.5299999993</v>
      </c>
      <c r="U35" s="76">
        <v>-8439144.5299999993</v>
      </c>
      <c r="V35" s="85">
        <v>-8439144.5299999993</v>
      </c>
      <c r="W35" s="78">
        <v>9270553.3800000008</v>
      </c>
      <c r="X35" s="76">
        <v>302055.34899999999</v>
      </c>
      <c r="Y35" s="76">
        <v>0</v>
      </c>
      <c r="Z35" s="76">
        <v>1133464.1990000014</v>
      </c>
      <c r="AA35" s="75">
        <v>1133464.1990000014</v>
      </c>
      <c r="AB35" s="75">
        <v>206525.36</v>
      </c>
      <c r="AC35" s="75">
        <v>0</v>
      </c>
      <c r="AD35" s="75">
        <v>0</v>
      </c>
      <c r="AE35" s="76">
        <v>1339989.5590000013</v>
      </c>
      <c r="AF35" s="76">
        <f t="shared" si="0"/>
        <v>1133464.1990000014</v>
      </c>
      <c r="AG35" s="76"/>
      <c r="AH35" s="84" t="s">
        <v>269</v>
      </c>
    </row>
    <row r="36" spans="1:34" ht="31" x14ac:dyDescent="0.35">
      <c r="A36" s="73">
        <v>28</v>
      </c>
      <c r="B36" s="74" t="s">
        <v>147</v>
      </c>
      <c r="C36" s="81" t="s">
        <v>123</v>
      </c>
      <c r="D36" s="75"/>
      <c r="E36" s="75"/>
      <c r="F36" s="75"/>
      <c r="G36" s="75"/>
      <c r="H36" s="75"/>
      <c r="I36" s="75"/>
      <c r="J36" s="75"/>
      <c r="K36" s="75"/>
      <c r="L36" s="75"/>
      <c r="M36" s="75"/>
      <c r="N36" s="75"/>
      <c r="O36" s="75"/>
      <c r="P36" s="75"/>
      <c r="Q36" s="75"/>
      <c r="R36" s="76"/>
      <c r="S36" s="76"/>
      <c r="T36" s="76">
        <v>1964656.2999999998</v>
      </c>
      <c r="U36" s="76">
        <v>-1964656.2999999998</v>
      </c>
      <c r="V36" s="85">
        <v>-1964656.2999999998</v>
      </c>
      <c r="W36" s="78">
        <v>1193841.27</v>
      </c>
      <c r="X36" s="76">
        <v>49006.18</v>
      </c>
      <c r="Y36" s="76"/>
      <c r="Z36" s="76">
        <v>-721808.84999999974</v>
      </c>
      <c r="AA36" s="75">
        <v>-721808.84999999974</v>
      </c>
      <c r="AB36" s="75">
        <v>297344.74</v>
      </c>
      <c r="AC36" s="75">
        <v>0</v>
      </c>
      <c r="AD36" s="75">
        <v>0</v>
      </c>
      <c r="AE36" s="76">
        <v>-424464.10999999975</v>
      </c>
      <c r="AF36" s="76"/>
      <c r="AG36" s="76"/>
      <c r="AH36" s="84" t="s">
        <v>270</v>
      </c>
    </row>
    <row r="37" spans="1:34" ht="31" x14ac:dyDescent="0.35">
      <c r="A37" s="73">
        <v>29</v>
      </c>
      <c r="B37" s="74" t="s">
        <v>271</v>
      </c>
      <c r="C37" s="81" t="s">
        <v>123</v>
      </c>
      <c r="D37" s="75"/>
      <c r="E37" s="75"/>
      <c r="F37" s="75"/>
      <c r="G37" s="75"/>
      <c r="H37" s="75"/>
      <c r="I37" s="75"/>
      <c r="J37" s="75"/>
      <c r="K37" s="75"/>
      <c r="L37" s="75"/>
      <c r="M37" s="75"/>
      <c r="N37" s="75"/>
      <c r="O37" s="75"/>
      <c r="P37" s="75"/>
      <c r="Q37" s="75"/>
      <c r="R37" s="76"/>
      <c r="S37" s="76"/>
      <c r="T37" s="76">
        <v>0</v>
      </c>
      <c r="U37" s="76">
        <v>0</v>
      </c>
      <c r="V37" s="85">
        <v>0</v>
      </c>
      <c r="W37" s="78">
        <v>14156.95</v>
      </c>
      <c r="X37" s="76"/>
      <c r="Y37" s="76">
        <v>0</v>
      </c>
      <c r="Z37" s="76">
        <v>14156.95</v>
      </c>
      <c r="AA37" s="75"/>
      <c r="AB37" s="75">
        <v>38737.68</v>
      </c>
      <c r="AC37" s="75"/>
      <c r="AD37" s="75">
        <v>0</v>
      </c>
      <c r="AE37" s="76"/>
      <c r="AF37" s="76">
        <f t="shared" si="0"/>
        <v>0</v>
      </c>
      <c r="AG37" s="76"/>
      <c r="AH37" s="84" t="s">
        <v>269</v>
      </c>
    </row>
    <row r="38" spans="1:34" x14ac:dyDescent="0.35">
      <c r="A38" s="73"/>
      <c r="B38" s="74" t="s">
        <v>116</v>
      </c>
      <c r="C38" s="74"/>
      <c r="D38" s="74"/>
      <c r="E38" s="74"/>
      <c r="F38" s="74"/>
      <c r="G38" s="74"/>
      <c r="H38" s="74"/>
      <c r="I38" s="74"/>
      <c r="J38" s="74"/>
      <c r="K38" s="74"/>
      <c r="L38" s="74"/>
      <c r="M38" s="74"/>
      <c r="N38" s="74"/>
      <c r="O38" s="74"/>
      <c r="P38" s="74"/>
      <c r="Q38" s="74"/>
      <c r="R38" s="74"/>
      <c r="S38" s="74"/>
      <c r="T38" s="74"/>
      <c r="U38" s="74"/>
      <c r="V38" s="74"/>
      <c r="W38" s="74"/>
      <c r="X38" s="74"/>
      <c r="Y38" s="74"/>
      <c r="Z38" s="76">
        <v>0</v>
      </c>
      <c r="AA38" s="74"/>
      <c r="AB38" s="74"/>
      <c r="AC38" s="74"/>
      <c r="AD38" s="74"/>
      <c r="AE38" s="76">
        <v>0</v>
      </c>
      <c r="AF38" s="76">
        <f t="shared" si="0"/>
        <v>0</v>
      </c>
      <c r="AG38" s="76"/>
      <c r="AH38" s="75"/>
    </row>
    <row r="39" spans="1:34" x14ac:dyDescent="0.35">
      <c r="A39" s="73">
        <v>30</v>
      </c>
      <c r="B39" s="74" t="s">
        <v>272</v>
      </c>
      <c r="C39" s="81" t="s">
        <v>123</v>
      </c>
      <c r="D39" s="75"/>
      <c r="E39" s="75"/>
      <c r="F39" s="75"/>
      <c r="G39" s="75"/>
      <c r="H39" s="75"/>
      <c r="I39" s="75"/>
      <c r="J39" s="75"/>
      <c r="K39" s="75"/>
      <c r="L39" s="75"/>
      <c r="M39" s="75"/>
      <c r="N39" s="75"/>
      <c r="O39" s="75"/>
      <c r="P39" s="75"/>
      <c r="Q39" s="75"/>
      <c r="R39" s="76"/>
      <c r="S39" s="76"/>
      <c r="T39" s="76">
        <v>9905880.6099999994</v>
      </c>
      <c r="U39" s="76">
        <v>-9905880.6099999994</v>
      </c>
      <c r="V39" s="85">
        <v>-9905880.6099999994</v>
      </c>
      <c r="W39" s="78">
        <v>1513936.94</v>
      </c>
      <c r="X39" s="76">
        <v>388095.77</v>
      </c>
      <c r="Y39" s="76">
        <v>0</v>
      </c>
      <c r="Z39" s="76">
        <v>-8003847.9000000004</v>
      </c>
      <c r="AA39" s="75">
        <v>-8003847.9000000004</v>
      </c>
      <c r="AB39" s="75">
        <v>299864.71000000002</v>
      </c>
      <c r="AC39" s="75">
        <v>0</v>
      </c>
      <c r="AD39" s="75">
        <v>0</v>
      </c>
      <c r="AE39" s="76">
        <v>-7703983.1900000004</v>
      </c>
      <c r="AF39" s="76"/>
      <c r="AG39" s="76"/>
      <c r="AH39" s="84" t="s">
        <v>273</v>
      </c>
    </row>
    <row r="40" spans="1:34" x14ac:dyDescent="0.35">
      <c r="A40" s="73">
        <v>31</v>
      </c>
      <c r="B40" s="74" t="s">
        <v>274</v>
      </c>
      <c r="C40" s="81" t="s">
        <v>123</v>
      </c>
      <c r="D40" s="75"/>
      <c r="E40" s="75"/>
      <c r="F40" s="75"/>
      <c r="G40" s="75"/>
      <c r="H40" s="75"/>
      <c r="I40" s="75"/>
      <c r="J40" s="75"/>
      <c r="K40" s="75"/>
      <c r="L40" s="75"/>
      <c r="M40" s="75"/>
      <c r="N40" s="75"/>
      <c r="O40" s="75"/>
      <c r="P40" s="75"/>
      <c r="Q40" s="75"/>
      <c r="R40" s="76"/>
      <c r="S40" s="76"/>
      <c r="T40" s="76">
        <v>40812378.299999997</v>
      </c>
      <c r="U40" s="76">
        <v>-40812378.299999997</v>
      </c>
      <c r="V40" s="85">
        <v>-40812378.299999997</v>
      </c>
      <c r="W40" s="78">
        <v>25577823.129999999</v>
      </c>
      <c r="X40" s="76">
        <v>483725.17070000002</v>
      </c>
      <c r="Y40" s="76">
        <v>0</v>
      </c>
      <c r="Z40" s="76">
        <v>-14750829.999299997</v>
      </c>
      <c r="AA40" s="75">
        <v>-14750829.999299997</v>
      </c>
      <c r="AB40" s="75">
        <v>10101803.779999999</v>
      </c>
      <c r="AC40" s="75">
        <v>0</v>
      </c>
      <c r="AD40" s="75">
        <v>0</v>
      </c>
      <c r="AE40" s="76">
        <v>-4649026.2192999981</v>
      </c>
      <c r="AF40" s="76"/>
      <c r="AG40" s="76"/>
      <c r="AH40" s="84" t="s">
        <v>273</v>
      </c>
    </row>
    <row r="41" spans="1:34" x14ac:dyDescent="0.35">
      <c r="A41" s="73">
        <v>32</v>
      </c>
      <c r="B41" s="74" t="s">
        <v>275</v>
      </c>
      <c r="C41" s="73" t="s">
        <v>177</v>
      </c>
      <c r="D41" s="75">
        <v>143912.68000000002</v>
      </c>
      <c r="E41" s="75">
        <v>1905876.095498506</v>
      </c>
      <c r="F41" s="75">
        <v>1803944.42</v>
      </c>
      <c r="G41" s="75">
        <v>1709418.1400000004</v>
      </c>
      <c r="H41" s="75">
        <v>238438.9599999995</v>
      </c>
      <c r="I41" s="75">
        <v>340370.63549850584</v>
      </c>
      <c r="J41" s="75">
        <v>0</v>
      </c>
      <c r="K41" s="75">
        <v>1312063.5431477025</v>
      </c>
      <c r="L41" s="75">
        <v>1407242.7400000002</v>
      </c>
      <c r="M41" s="75">
        <v>245191.43864620803</v>
      </c>
      <c r="N41" s="75">
        <v>245191.43864620803</v>
      </c>
      <c r="O41" s="75">
        <v>0</v>
      </c>
      <c r="P41" s="75">
        <v>3176748.76</v>
      </c>
      <c r="Q41" s="75">
        <v>2871228.97</v>
      </c>
      <c r="R41" s="75">
        <v>550711.2286462076</v>
      </c>
      <c r="S41" s="75">
        <v>1803944.4151000297</v>
      </c>
      <c r="T41" s="75">
        <v>1287514.01</v>
      </c>
      <c r="U41" s="75">
        <v>1067141.6337462373</v>
      </c>
      <c r="V41" s="86">
        <v>-166308.07</v>
      </c>
      <c r="W41" s="77"/>
      <c r="X41" s="77"/>
      <c r="Y41" s="75">
        <v>537495.46</v>
      </c>
      <c r="Z41" s="76">
        <v>-703803.53</v>
      </c>
      <c r="AA41" s="75">
        <v>-703803.53</v>
      </c>
      <c r="AB41" s="75">
        <v>0</v>
      </c>
      <c r="AC41" s="75">
        <v>0</v>
      </c>
      <c r="AD41" s="87">
        <v>452507.59</v>
      </c>
      <c r="AE41" s="76">
        <v>-1156311.1200000001</v>
      </c>
      <c r="AF41" s="76"/>
      <c r="AG41" s="76"/>
      <c r="AH41" s="75"/>
    </row>
    <row r="42" spans="1:34" x14ac:dyDescent="0.35">
      <c r="A42" s="73">
        <v>33</v>
      </c>
      <c r="B42" s="74" t="s">
        <v>206</v>
      </c>
      <c r="C42" s="73" t="s">
        <v>198</v>
      </c>
      <c r="D42" s="75">
        <v>744974.25113333855</v>
      </c>
      <c r="E42" s="75">
        <v>12019437.747196348</v>
      </c>
      <c r="F42" s="75">
        <v>841360.64</v>
      </c>
      <c r="G42" s="75">
        <v>97002.27</v>
      </c>
      <c r="H42" s="75">
        <v>1489332.6211333387</v>
      </c>
      <c r="I42" s="75">
        <v>1489332.6211333387</v>
      </c>
      <c r="J42" s="75">
        <v>11622579.948368069</v>
      </c>
      <c r="K42" s="75">
        <v>813580.6</v>
      </c>
      <c r="L42" s="75">
        <v>2176232.71</v>
      </c>
      <c r="M42" s="75">
        <v>126680.51113333879</v>
      </c>
      <c r="N42" s="75">
        <v>126680.51113333879</v>
      </c>
      <c r="O42" s="75">
        <v>10546453.630012069</v>
      </c>
      <c r="P42" s="75">
        <v>738251.75</v>
      </c>
      <c r="Q42" s="75">
        <v>810000</v>
      </c>
      <c r="R42" s="75">
        <v>54932.26113333879</v>
      </c>
      <c r="S42" s="75">
        <v>737535.80455828412</v>
      </c>
      <c r="T42" s="75">
        <v>464400</v>
      </c>
      <c r="U42" s="75">
        <v>328068.06569162291</v>
      </c>
      <c r="V42" s="75">
        <v>196011.36129999999</v>
      </c>
      <c r="W42" s="75">
        <v>1097468.12741716</v>
      </c>
      <c r="X42" s="77"/>
      <c r="Y42" s="75">
        <v>1076200</v>
      </c>
      <c r="Z42" s="76">
        <v>217279.48871715995</v>
      </c>
      <c r="AA42" s="75">
        <v>217279.48871715995</v>
      </c>
      <c r="AB42" s="75">
        <v>0</v>
      </c>
      <c r="AC42" s="75">
        <v>0</v>
      </c>
      <c r="AD42" s="75">
        <v>700000</v>
      </c>
      <c r="AE42" s="76">
        <v>-482720.51128284005</v>
      </c>
      <c r="AF42" s="76"/>
      <c r="AG42" s="76"/>
      <c r="AH42" s="75"/>
    </row>
    <row r="43" spans="1:34" x14ac:dyDescent="0.35">
      <c r="A43" s="73">
        <v>34</v>
      </c>
      <c r="B43" s="74" t="s">
        <v>276</v>
      </c>
      <c r="C43" s="73" t="s">
        <v>198</v>
      </c>
      <c r="D43" s="75">
        <v>27750479.407333698</v>
      </c>
      <c r="E43" s="75">
        <v>14690423.913239982</v>
      </c>
      <c r="F43" s="75">
        <v>1028329.67</v>
      </c>
      <c r="G43" s="75">
        <v>0</v>
      </c>
      <c r="H43" s="75">
        <v>28778809.0773337</v>
      </c>
      <c r="I43" s="75">
        <v>28778809.0773337</v>
      </c>
      <c r="J43" s="75">
        <v>14205375.492449865</v>
      </c>
      <c r="K43" s="75">
        <v>994376.28</v>
      </c>
      <c r="L43" s="75">
        <v>27750479.41</v>
      </c>
      <c r="M43" s="75">
        <v>2022705.947333701</v>
      </c>
      <c r="N43" s="75">
        <v>2022705.947333701</v>
      </c>
      <c r="O43" s="75">
        <v>12890109.992236972</v>
      </c>
      <c r="P43" s="75">
        <v>902307.7</v>
      </c>
      <c r="Q43" s="75">
        <v>0</v>
      </c>
      <c r="R43" s="75">
        <v>2925013.6473337011</v>
      </c>
      <c r="S43" s="75">
        <v>901432.65001568059</v>
      </c>
      <c r="T43" s="75">
        <v>0</v>
      </c>
      <c r="U43" s="75">
        <v>3826446.2973493817</v>
      </c>
      <c r="V43" s="75">
        <v>3826446.2973493799</v>
      </c>
      <c r="W43" s="75">
        <v>1341349.93350986</v>
      </c>
      <c r="X43" s="75">
        <v>30381.5</v>
      </c>
      <c r="Y43" s="75">
        <v>0</v>
      </c>
      <c r="Z43" s="76">
        <v>5198177.7308592396</v>
      </c>
      <c r="AA43" s="75">
        <v>5198177.7308592396</v>
      </c>
      <c r="AB43" s="75">
        <v>0</v>
      </c>
      <c r="AC43" s="75">
        <v>0</v>
      </c>
      <c r="AD43" s="75">
        <v>0</v>
      </c>
      <c r="AE43" s="76">
        <v>5198177.7308592396</v>
      </c>
      <c r="AF43" s="76">
        <f t="shared" si="0"/>
        <v>5198177.7308592396</v>
      </c>
      <c r="AG43" s="76"/>
      <c r="AH43" s="75"/>
    </row>
    <row r="44" spans="1:34" x14ac:dyDescent="0.35">
      <c r="A44" s="88"/>
      <c r="B44" s="89"/>
      <c r="C44" s="88"/>
      <c r="D44" s="90">
        <v>177108411.00820929</v>
      </c>
      <c r="E44" s="90"/>
      <c r="F44" s="90">
        <v>185540760.36745113</v>
      </c>
      <c r="G44" s="90">
        <v>66382314.385619886</v>
      </c>
      <c r="H44" s="90">
        <v>205800912.07004052</v>
      </c>
      <c r="I44" s="90">
        <v>205902843.74813902</v>
      </c>
      <c r="J44" s="90"/>
      <c r="K44" s="90">
        <v>71854633.102951631</v>
      </c>
      <c r="L44" s="90">
        <v>75879035.217999995</v>
      </c>
      <c r="M44" s="90">
        <v>201878441.6330907</v>
      </c>
      <c r="N44" s="90">
        <v>201878441.67009071</v>
      </c>
      <c r="O44" s="90"/>
      <c r="P44" s="90">
        <v>134994103.53388396</v>
      </c>
      <c r="Q44" s="90">
        <v>73929929.030000001</v>
      </c>
      <c r="R44" s="90">
        <v>215764056.40997469</v>
      </c>
      <c r="S44" s="90">
        <v>174833043.71681389</v>
      </c>
      <c r="T44" s="90">
        <v>195342665.89618129</v>
      </c>
      <c r="U44" s="90">
        <v>195144292.14538103</v>
      </c>
      <c r="V44" s="90">
        <v>56602909.907507107</v>
      </c>
      <c r="W44" s="90">
        <v>113665460.2434987</v>
      </c>
      <c r="X44" s="90">
        <v>2551036.3728999998</v>
      </c>
      <c r="Y44" s="90">
        <v>47010038.800699994</v>
      </c>
      <c r="Z44" s="90">
        <v>125809367.72320578</v>
      </c>
      <c r="AA44" s="90">
        <v>125795210.77320579</v>
      </c>
      <c r="AB44" s="90">
        <v>21174422.512451455</v>
      </c>
      <c r="AC44" s="90">
        <v>0</v>
      </c>
      <c r="AD44" s="90">
        <v>18998782.724300001</v>
      </c>
      <c r="AE44" s="90">
        <v>127932112.88135725</v>
      </c>
      <c r="AF44" s="91">
        <f>SUM(AF6:AF43)</f>
        <v>153211169.85438868</v>
      </c>
      <c r="AG44" s="90"/>
      <c r="AH44" s="75"/>
    </row>
    <row r="45" spans="1:34" ht="30.5" customHeight="1" x14ac:dyDescent="0.35">
      <c r="A45" s="92" t="s">
        <v>234</v>
      </c>
      <c r="B45" s="92"/>
      <c r="C45" s="92"/>
      <c r="D45" s="92"/>
      <c r="E45" s="92"/>
      <c r="F45" s="92"/>
      <c r="G45" s="92"/>
      <c r="H45" s="93" t="s">
        <v>234</v>
      </c>
      <c r="I45" s="93"/>
      <c r="J45" s="93"/>
      <c r="K45" s="93"/>
      <c r="L45" s="93"/>
      <c r="M45" s="93"/>
      <c r="N45" s="92" t="s">
        <v>234</v>
      </c>
      <c r="O45" s="92"/>
      <c r="P45" s="92"/>
      <c r="Q45" s="92"/>
      <c r="R45" s="92"/>
      <c r="S45" s="92"/>
    </row>
  </sheetData>
  <mergeCells count="6">
    <mergeCell ref="D4:H4"/>
    <mergeCell ref="I4:M4"/>
    <mergeCell ref="N4:Q4"/>
    <mergeCell ref="R4:U4"/>
    <mergeCell ref="A45:G45"/>
    <mergeCell ref="N45:S45"/>
  </mergeCells>
  <pageMargins left="0.39370078740157499" right="0.39370078740157499" top="0.35433070866141703" bottom="0.35433070866141703" header="0.31496062992126" footer="0.31496062992126"/>
  <pageSetup paperSize="8" scale="45" fitToWidth="2" fitToHeight="2" orientation="landscape" r:id="rId1"/>
  <colBreaks count="2" manualBreakCount="2">
    <brk id="13" max="43" man="1"/>
    <brk id="21" max="4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9B46-5343-4630-8E47-A6CA36A8F5A2}">
  <dimension ref="A1:AI154"/>
  <sheetViews>
    <sheetView zoomScale="60" zoomScaleNormal="60" zoomScaleSheetLayoutView="20" workbookViewId="0">
      <pane xSplit="3" ySplit="5" topLeftCell="N139" activePane="bottomRight" state="frozen"/>
      <selection pane="topRight" activeCell="A155" sqref="A155"/>
      <selection pane="bottomLeft" activeCell="A155" sqref="A155"/>
      <selection pane="bottomRight" activeCell="P153" sqref="P153"/>
    </sheetView>
  </sheetViews>
  <sheetFormatPr defaultColWidth="8.7265625" defaultRowHeight="14" x14ac:dyDescent="0.3"/>
  <cols>
    <col min="1" max="1" width="11.7265625" style="114" customWidth="1"/>
    <col min="2" max="2" width="60" style="113" customWidth="1"/>
    <col min="3" max="3" width="47.26953125" style="114" customWidth="1"/>
    <col min="4" max="4" width="31.453125" style="34" bestFit="1" customWidth="1"/>
    <col min="5" max="5" width="37.453125" style="34" bestFit="1" customWidth="1"/>
    <col min="6" max="6" width="35.453125" style="34" bestFit="1" customWidth="1"/>
    <col min="7" max="7" width="34" style="34" bestFit="1" customWidth="1"/>
    <col min="8" max="8" width="32.90625" style="34" bestFit="1" customWidth="1"/>
    <col min="9" max="9" width="31.453125" style="34" customWidth="1"/>
    <col min="10" max="10" width="37.453125" style="34" bestFit="1" customWidth="1"/>
    <col min="11" max="11" width="31.453125" style="34" customWidth="1"/>
    <col min="12" max="12" width="32.90625" style="34" bestFit="1" customWidth="1"/>
    <col min="13" max="13" width="31.453125" style="34" customWidth="1"/>
    <col min="14" max="14" width="37.453125" style="34" bestFit="1" customWidth="1"/>
    <col min="15" max="15" width="31.453125" style="34" customWidth="1"/>
    <col min="16" max="16" width="49" style="34" customWidth="1"/>
    <col min="17" max="17" width="111.1796875" style="113" bestFit="1" customWidth="1"/>
    <col min="18" max="16384" width="8.7265625" style="34"/>
  </cols>
  <sheetData>
    <row r="1" spans="1:35" x14ac:dyDescent="0.3">
      <c r="A1" s="34"/>
      <c r="B1" s="34"/>
      <c r="C1" s="34"/>
      <c r="D1" s="11"/>
      <c r="E1" s="11"/>
      <c r="F1" s="11"/>
      <c r="G1" s="11"/>
      <c r="H1" s="11"/>
      <c r="I1" s="11"/>
      <c r="J1" s="11"/>
      <c r="K1" s="11"/>
      <c r="L1" s="11"/>
      <c r="M1" s="11"/>
      <c r="N1" s="11"/>
      <c r="O1" s="11"/>
      <c r="P1" s="11"/>
      <c r="Q1" s="12"/>
    </row>
    <row r="2" spans="1:35" s="13" customFormat="1" x14ac:dyDescent="0.3">
      <c r="C2" s="34"/>
      <c r="D2" s="13" t="s">
        <v>0</v>
      </c>
      <c r="Q2" s="14"/>
    </row>
    <row r="3" spans="1:35" x14ac:dyDescent="0.3">
      <c r="A3" s="98"/>
      <c r="B3" s="98"/>
      <c r="C3" s="98"/>
      <c r="D3" s="13" t="s">
        <v>277</v>
      </c>
      <c r="E3" s="98"/>
      <c r="F3" s="98"/>
      <c r="G3" s="98"/>
      <c r="H3" s="98"/>
      <c r="I3" s="98"/>
      <c r="J3" s="98"/>
      <c r="K3" s="98"/>
      <c r="L3" s="99"/>
      <c r="M3" s="99"/>
      <c r="N3" s="99"/>
      <c r="O3" s="99"/>
      <c r="P3" s="99"/>
      <c r="Q3" s="99"/>
      <c r="R3" s="99"/>
      <c r="S3" s="99"/>
      <c r="T3" s="99"/>
      <c r="U3" s="99"/>
      <c r="V3" s="99"/>
      <c r="W3" s="99"/>
      <c r="X3" s="99"/>
      <c r="Y3" s="99"/>
      <c r="Z3" s="99"/>
      <c r="AA3" s="99"/>
      <c r="AB3" s="99"/>
      <c r="AC3" s="99"/>
      <c r="AD3" s="99"/>
      <c r="AE3" s="99"/>
      <c r="AF3" s="99"/>
      <c r="AG3" s="99"/>
      <c r="AH3" s="99"/>
      <c r="AI3" s="99"/>
    </row>
    <row r="4" spans="1:35" x14ac:dyDescent="0.3">
      <c r="A4" s="15"/>
      <c r="B4" s="100"/>
      <c r="C4" s="100"/>
      <c r="D4" s="101">
        <v>2022</v>
      </c>
      <c r="E4" s="101"/>
      <c r="F4" s="101"/>
      <c r="G4" s="101"/>
      <c r="H4" s="15"/>
      <c r="I4" s="15"/>
      <c r="J4" s="15">
        <v>2023</v>
      </c>
      <c r="K4" s="15"/>
      <c r="L4" s="15"/>
      <c r="M4" s="15"/>
      <c r="N4" s="15">
        <v>2024</v>
      </c>
      <c r="O4" s="15"/>
      <c r="P4" s="15"/>
      <c r="Q4" s="17"/>
    </row>
    <row r="5" spans="1:35" s="109" customFormat="1" ht="28" x14ac:dyDescent="0.3">
      <c r="A5" s="17" t="s">
        <v>1</v>
      </c>
      <c r="B5" s="17" t="s">
        <v>2</v>
      </c>
      <c r="C5" s="17" t="s">
        <v>3</v>
      </c>
      <c r="D5" s="17" t="s">
        <v>254</v>
      </c>
      <c r="E5" s="17" t="s">
        <v>278</v>
      </c>
      <c r="F5" s="17" t="s">
        <v>6</v>
      </c>
      <c r="G5" s="17" t="s">
        <v>7</v>
      </c>
      <c r="H5" s="17" t="s">
        <v>8</v>
      </c>
      <c r="I5" s="17" t="s">
        <v>279</v>
      </c>
      <c r="J5" s="17" t="s">
        <v>280</v>
      </c>
      <c r="K5" s="17" t="s">
        <v>281</v>
      </c>
      <c r="L5" s="17" t="s">
        <v>10</v>
      </c>
      <c r="M5" s="17" t="s">
        <v>282</v>
      </c>
      <c r="N5" s="17" t="s">
        <v>13</v>
      </c>
      <c r="O5" s="17" t="s">
        <v>283</v>
      </c>
      <c r="P5" s="17" t="s">
        <v>381</v>
      </c>
      <c r="Q5" s="17" t="s">
        <v>15</v>
      </c>
    </row>
    <row r="6" spans="1:35" x14ac:dyDescent="0.3">
      <c r="A6" s="27">
        <v>1</v>
      </c>
      <c r="B6" s="28" t="s">
        <v>16</v>
      </c>
      <c r="C6" s="27" t="s">
        <v>17</v>
      </c>
      <c r="D6" s="22">
        <v>2752.3050495682651</v>
      </c>
      <c r="E6" s="22">
        <v>0</v>
      </c>
      <c r="F6" s="22">
        <v>0</v>
      </c>
      <c r="G6" s="22">
        <v>2752.3050495682651</v>
      </c>
      <c r="H6" s="22">
        <v>0</v>
      </c>
      <c r="I6" s="22">
        <v>0</v>
      </c>
      <c r="J6" s="22">
        <v>0</v>
      </c>
      <c r="K6" s="22">
        <v>0</v>
      </c>
      <c r="L6" s="22">
        <v>0</v>
      </c>
      <c r="M6" s="22">
        <v>0</v>
      </c>
      <c r="N6" s="22">
        <v>0</v>
      </c>
      <c r="O6" s="22">
        <v>0</v>
      </c>
      <c r="P6" s="22">
        <f>L6-N6</f>
        <v>0</v>
      </c>
      <c r="Q6" s="29"/>
    </row>
    <row r="7" spans="1:35" x14ac:dyDescent="0.3">
      <c r="A7" s="27">
        <v>2</v>
      </c>
      <c r="B7" s="28" t="s">
        <v>18</v>
      </c>
      <c r="C7" s="27" t="s">
        <v>17</v>
      </c>
      <c r="D7" s="22">
        <v>51330.000711769404</v>
      </c>
      <c r="E7" s="22">
        <v>12836</v>
      </c>
      <c r="F7" s="22">
        <v>57780</v>
      </c>
      <c r="G7" s="22">
        <v>6386.000711769404</v>
      </c>
      <c r="H7" s="22">
        <v>11246.500700000001</v>
      </c>
      <c r="I7" s="22">
        <v>13440</v>
      </c>
      <c r="J7" s="22">
        <v>19251</v>
      </c>
      <c r="K7" s="22">
        <v>5435.5007000000005</v>
      </c>
      <c r="L7" s="22">
        <v>5435.5007000000005</v>
      </c>
      <c r="M7" s="22">
        <v>72590</v>
      </c>
      <c r="N7" s="22">
        <v>73981</v>
      </c>
      <c r="O7" s="22">
        <v>4044.5007000000041</v>
      </c>
      <c r="P7" s="22"/>
      <c r="Q7" s="29"/>
    </row>
    <row r="8" spans="1:35" x14ac:dyDescent="0.3">
      <c r="A8" s="27">
        <v>3</v>
      </c>
      <c r="B8" s="28" t="s">
        <v>20</v>
      </c>
      <c r="C8" s="27" t="s">
        <v>17</v>
      </c>
      <c r="D8" s="22">
        <v>385984.99975303491</v>
      </c>
      <c r="E8" s="22">
        <v>901597</v>
      </c>
      <c r="F8" s="22">
        <v>1297125.5</v>
      </c>
      <c r="G8" s="22">
        <v>-9543.5002469650935</v>
      </c>
      <c r="H8" s="22">
        <v>173943.49979999999</v>
      </c>
      <c r="I8" s="22">
        <v>1729709.9</v>
      </c>
      <c r="J8" s="22">
        <v>1638954.95</v>
      </c>
      <c r="K8" s="22">
        <v>264698.44979999983</v>
      </c>
      <c r="L8" s="22">
        <v>264698.44979999983</v>
      </c>
      <c r="M8" s="22">
        <v>376482.64</v>
      </c>
      <c r="N8" s="22">
        <v>3863791.72</v>
      </c>
      <c r="O8" s="22">
        <v>-3222610.6302000005</v>
      </c>
      <c r="P8" s="22"/>
      <c r="Q8" s="29"/>
    </row>
    <row r="9" spans="1:35" x14ac:dyDescent="0.3">
      <c r="A9" s="27">
        <v>4</v>
      </c>
      <c r="B9" s="28" t="s">
        <v>22</v>
      </c>
      <c r="C9" s="27" t="s">
        <v>17</v>
      </c>
      <c r="D9" s="22">
        <v>547355.00063986517</v>
      </c>
      <c r="E9" s="22">
        <v>1815483.5</v>
      </c>
      <c r="F9" s="22">
        <v>1586450</v>
      </c>
      <c r="G9" s="22">
        <v>776388.50063986517</v>
      </c>
      <c r="H9" s="22">
        <v>1260131.0005999999</v>
      </c>
      <c r="I9" s="22">
        <v>1152572.1000000001</v>
      </c>
      <c r="J9" s="22">
        <v>1846112.04</v>
      </c>
      <c r="K9" s="22">
        <v>566591.06059999997</v>
      </c>
      <c r="L9" s="22">
        <v>566591.06059999997</v>
      </c>
      <c r="M9" s="22">
        <v>1681605.63</v>
      </c>
      <c r="N9" s="22">
        <v>1989531.18</v>
      </c>
      <c r="O9" s="22">
        <v>258665.51059999992</v>
      </c>
      <c r="P9" s="22"/>
      <c r="Q9" s="29"/>
    </row>
    <row r="10" spans="1:35" x14ac:dyDescent="0.3">
      <c r="A10" s="27">
        <v>5</v>
      </c>
      <c r="B10" s="28" t="s">
        <v>24</v>
      </c>
      <c r="C10" s="27" t="s">
        <v>17</v>
      </c>
      <c r="D10" s="22">
        <v>1131.1955300221325</v>
      </c>
      <c r="E10" s="22">
        <v>3247.5</v>
      </c>
      <c r="F10" s="22">
        <v>4201.2299999999996</v>
      </c>
      <c r="G10" s="22">
        <v>177.46553002213295</v>
      </c>
      <c r="H10" s="22">
        <v>4831.9655000000002</v>
      </c>
      <c r="I10" s="22">
        <v>39524.42</v>
      </c>
      <c r="J10" s="22">
        <v>23731</v>
      </c>
      <c r="K10" s="22">
        <v>20625.385499999997</v>
      </c>
      <c r="L10" s="22">
        <v>20625.385499999997</v>
      </c>
      <c r="M10" s="22">
        <v>261907.45</v>
      </c>
      <c r="N10" s="22">
        <v>425983.14</v>
      </c>
      <c r="O10" s="22">
        <v>-143450.30450000003</v>
      </c>
      <c r="P10" s="22"/>
      <c r="Q10" s="29"/>
    </row>
    <row r="11" spans="1:35" x14ac:dyDescent="0.3">
      <c r="A11" s="27">
        <v>6</v>
      </c>
      <c r="B11" s="28" t="s">
        <v>26</v>
      </c>
      <c r="C11" s="27" t="s">
        <v>17</v>
      </c>
      <c r="D11" s="22">
        <v>143147.04878812493</v>
      </c>
      <c r="E11" s="22">
        <v>180953</v>
      </c>
      <c r="F11" s="22">
        <v>273285.5</v>
      </c>
      <c r="G11" s="22">
        <v>50814.548788124928</v>
      </c>
      <c r="H11" s="22">
        <v>29121</v>
      </c>
      <c r="I11" s="22">
        <v>137110</v>
      </c>
      <c r="J11" s="22">
        <v>299945.5</v>
      </c>
      <c r="K11" s="22">
        <v>-133714.5</v>
      </c>
      <c r="L11" s="22">
        <v>-133714.5</v>
      </c>
      <c r="M11" s="22">
        <v>164185</v>
      </c>
      <c r="N11" s="22">
        <v>405727</v>
      </c>
      <c r="O11" s="22">
        <v>-375256.5</v>
      </c>
      <c r="P11" s="22"/>
      <c r="Q11" s="29"/>
    </row>
    <row r="12" spans="1:35" x14ac:dyDescent="0.3">
      <c r="A12" s="27">
        <v>7</v>
      </c>
      <c r="B12" s="28" t="s">
        <v>28</v>
      </c>
      <c r="C12" s="27" t="s">
        <v>17</v>
      </c>
      <c r="D12" s="22">
        <v>77256.000477294205</v>
      </c>
      <c r="E12" s="22">
        <v>414453</v>
      </c>
      <c r="F12" s="22">
        <v>481830</v>
      </c>
      <c r="G12" s="22">
        <v>9879.0004772942048</v>
      </c>
      <c r="H12" s="22">
        <v>170970.00049999999</v>
      </c>
      <c r="I12" s="22">
        <v>557622.35</v>
      </c>
      <c r="J12" s="22">
        <v>343106.15</v>
      </c>
      <c r="K12" s="22">
        <v>385486.20049999992</v>
      </c>
      <c r="L12" s="22">
        <v>385486.20049999992</v>
      </c>
      <c r="M12" s="22">
        <v>721014</v>
      </c>
      <c r="N12" s="22">
        <v>222715.5</v>
      </c>
      <c r="O12" s="22">
        <v>883784.7004999998</v>
      </c>
      <c r="P12" s="22">
        <f t="shared" ref="P12:P67" si="0">L12-N12</f>
        <v>162770.70049999992</v>
      </c>
      <c r="Q12" s="29"/>
    </row>
    <row r="13" spans="1:35" x14ac:dyDescent="0.3">
      <c r="A13" s="27">
        <v>8</v>
      </c>
      <c r="B13" s="28" t="s">
        <v>30</v>
      </c>
      <c r="C13" s="27" t="s">
        <v>17</v>
      </c>
      <c r="D13" s="22">
        <v>87149.996984862722</v>
      </c>
      <c r="E13" s="22">
        <v>276302</v>
      </c>
      <c r="F13" s="22">
        <v>327150</v>
      </c>
      <c r="G13" s="22">
        <v>36301.996984862722</v>
      </c>
      <c r="H13" s="22">
        <v>143695.997</v>
      </c>
      <c r="I13" s="22">
        <v>371748.24</v>
      </c>
      <c r="J13" s="22">
        <v>579810</v>
      </c>
      <c r="K13" s="22">
        <v>-64365.763000000035</v>
      </c>
      <c r="L13" s="22">
        <v>-64365.763000000035</v>
      </c>
      <c r="M13" s="22">
        <v>480676</v>
      </c>
      <c r="N13" s="22">
        <v>1174810</v>
      </c>
      <c r="O13" s="22">
        <v>-758499.76300000004</v>
      </c>
      <c r="P13" s="22"/>
      <c r="Q13" s="29"/>
    </row>
    <row r="14" spans="1:35" x14ac:dyDescent="0.3">
      <c r="A14" s="27">
        <v>9</v>
      </c>
      <c r="B14" s="28" t="s">
        <v>32</v>
      </c>
      <c r="C14" s="27" t="s">
        <v>17</v>
      </c>
      <c r="D14" s="22">
        <v>-3068651.4897058718</v>
      </c>
      <c r="E14" s="22">
        <v>475081.5</v>
      </c>
      <c r="F14" s="102">
        <v>0</v>
      </c>
      <c r="G14" s="22">
        <v>-2593569.9897058718</v>
      </c>
      <c r="H14" s="22">
        <v>-2521569.4896999998</v>
      </c>
      <c r="I14" s="22">
        <v>970804.85</v>
      </c>
      <c r="J14" s="22">
        <v>0</v>
      </c>
      <c r="K14" s="22">
        <v>-1550764.6396999997</v>
      </c>
      <c r="L14" s="22">
        <v>-1550764.6396999997</v>
      </c>
      <c r="M14" s="22">
        <v>2260506.5</v>
      </c>
      <c r="N14" s="22">
        <v>0</v>
      </c>
      <c r="O14" s="22">
        <v>709741.86030000029</v>
      </c>
      <c r="P14" s="22"/>
      <c r="Q14" s="29"/>
    </row>
    <row r="15" spans="1:35" x14ac:dyDescent="0.3">
      <c r="A15" s="27">
        <v>10</v>
      </c>
      <c r="B15" s="28" t="s">
        <v>34</v>
      </c>
      <c r="C15" s="27" t="s">
        <v>17</v>
      </c>
      <c r="D15" s="22">
        <v>274325.59363493323</v>
      </c>
      <c r="E15" s="22">
        <v>0</v>
      </c>
      <c r="F15" s="102">
        <v>0</v>
      </c>
      <c r="G15" s="22">
        <v>274325.59363493323</v>
      </c>
      <c r="H15" s="22">
        <v>0</v>
      </c>
      <c r="I15" s="22">
        <v>0</v>
      </c>
      <c r="J15" s="22">
        <v>127523.22</v>
      </c>
      <c r="K15" s="22">
        <v>-127523.22</v>
      </c>
      <c r="L15" s="22">
        <v>-127523.22</v>
      </c>
      <c r="M15" s="22">
        <v>8640.1</v>
      </c>
      <c r="N15" s="22">
        <v>60000</v>
      </c>
      <c r="O15" s="22">
        <v>-178883.12</v>
      </c>
      <c r="P15" s="22"/>
      <c r="Q15" s="29"/>
    </row>
    <row r="16" spans="1:35" x14ac:dyDescent="0.3">
      <c r="A16" s="27">
        <v>11</v>
      </c>
      <c r="B16" s="28" t="s">
        <v>36</v>
      </c>
      <c r="C16" s="27" t="s">
        <v>17</v>
      </c>
      <c r="D16" s="22">
        <v>93040.998480305541</v>
      </c>
      <c r="E16" s="22">
        <v>280099.5</v>
      </c>
      <c r="F16" s="22">
        <v>472417.65</v>
      </c>
      <c r="G16" s="22">
        <v>-99277.151519694482</v>
      </c>
      <c r="H16" s="22">
        <v>327.34790000002198</v>
      </c>
      <c r="I16" s="22">
        <v>440963.5</v>
      </c>
      <c r="J16" s="22">
        <v>404332</v>
      </c>
      <c r="K16" s="22">
        <v>36958.847899999993</v>
      </c>
      <c r="L16" s="22">
        <v>36958.847899999993</v>
      </c>
      <c r="M16" s="22">
        <v>1359463</v>
      </c>
      <c r="N16" s="22">
        <v>1052403</v>
      </c>
      <c r="O16" s="22">
        <v>344018.84789999994</v>
      </c>
      <c r="P16" s="22"/>
      <c r="Q16" s="29"/>
    </row>
    <row r="17" spans="1:17" x14ac:dyDescent="0.3">
      <c r="A17" s="27">
        <v>12</v>
      </c>
      <c r="B17" s="30" t="s">
        <v>38</v>
      </c>
      <c r="C17" s="31" t="s">
        <v>17</v>
      </c>
      <c r="D17" s="22">
        <v>7389.0295612383343</v>
      </c>
      <c r="E17" s="22">
        <v>49740</v>
      </c>
      <c r="F17" s="22">
        <v>25860</v>
      </c>
      <c r="G17" s="22">
        <v>31269.029561238334</v>
      </c>
      <c r="H17" s="22">
        <v>19798.999599999999</v>
      </c>
      <c r="I17" s="22">
        <v>19516</v>
      </c>
      <c r="J17" s="22">
        <v>31910</v>
      </c>
      <c r="K17" s="22">
        <v>7404.9995999999956</v>
      </c>
      <c r="L17" s="22">
        <v>7404.9995999999956</v>
      </c>
      <c r="M17" s="22">
        <v>182959</v>
      </c>
      <c r="N17" s="22">
        <v>333900</v>
      </c>
      <c r="O17" s="22">
        <v>-143536.00040000002</v>
      </c>
      <c r="P17" s="22"/>
      <c r="Q17" s="29"/>
    </row>
    <row r="18" spans="1:17" x14ac:dyDescent="0.3">
      <c r="A18" s="27">
        <v>13</v>
      </c>
      <c r="B18" s="30" t="s">
        <v>40</v>
      </c>
      <c r="C18" s="31" t="s">
        <v>17</v>
      </c>
      <c r="D18" s="22">
        <v>423948.00852332637</v>
      </c>
      <c r="E18" s="110">
        <v>842681</v>
      </c>
      <c r="F18" s="22">
        <v>1266693</v>
      </c>
      <c r="G18" s="111">
        <v>-63.99147667363286</v>
      </c>
      <c r="H18" s="22">
        <v>2461701.0085</v>
      </c>
      <c r="I18" s="22">
        <v>573523</v>
      </c>
      <c r="J18" s="22">
        <v>1066677</v>
      </c>
      <c r="K18" s="22">
        <v>1968547.0085</v>
      </c>
      <c r="L18" s="22">
        <v>1968547.0085</v>
      </c>
      <c r="M18" s="22">
        <v>1172615.5</v>
      </c>
      <c r="N18" s="22">
        <v>1241410</v>
      </c>
      <c r="O18" s="22">
        <v>1899752.5085</v>
      </c>
      <c r="P18" s="22">
        <f t="shared" si="0"/>
        <v>727137.0085</v>
      </c>
      <c r="Q18" s="29"/>
    </row>
    <row r="19" spans="1:17" x14ac:dyDescent="0.3">
      <c r="A19" s="27">
        <v>14</v>
      </c>
      <c r="B19" s="28" t="s">
        <v>42</v>
      </c>
      <c r="C19" s="27" t="s">
        <v>17</v>
      </c>
      <c r="D19" s="22">
        <v>49238.063441780541</v>
      </c>
      <c r="E19" s="110">
        <v>155946.5</v>
      </c>
      <c r="F19" s="22">
        <v>275182.31</v>
      </c>
      <c r="G19" s="111">
        <v>-69997.746558219456</v>
      </c>
      <c r="H19" s="22">
        <v>-34859.751600000003</v>
      </c>
      <c r="I19" s="22">
        <v>238396.25</v>
      </c>
      <c r="J19" s="22">
        <v>191313.75</v>
      </c>
      <c r="K19" s="22">
        <v>12222.748399999982</v>
      </c>
      <c r="L19" s="22">
        <v>12222.748399999982</v>
      </c>
      <c r="M19" s="22">
        <v>353706.5</v>
      </c>
      <c r="N19" s="22">
        <v>393921.5</v>
      </c>
      <c r="O19" s="22">
        <v>-27992.251600000018</v>
      </c>
      <c r="P19" s="22"/>
      <c r="Q19" s="29"/>
    </row>
    <row r="20" spans="1:17" x14ac:dyDescent="0.3">
      <c r="A20" s="27">
        <v>15</v>
      </c>
      <c r="B20" s="28" t="s">
        <v>44</v>
      </c>
      <c r="C20" s="27" t="s">
        <v>17</v>
      </c>
      <c r="D20" s="22">
        <v>37417.210969606414</v>
      </c>
      <c r="E20" s="110">
        <v>118605.5</v>
      </c>
      <c r="F20" s="22">
        <v>419942.98000000004</v>
      </c>
      <c r="G20" s="111">
        <v>-263920.26903039363</v>
      </c>
      <c r="H20" s="22">
        <v>55387.738000000099</v>
      </c>
      <c r="I20" s="22">
        <v>1126341.08</v>
      </c>
      <c r="J20" s="22">
        <v>442597.5</v>
      </c>
      <c r="K20" s="22">
        <v>739131.3180000002</v>
      </c>
      <c r="L20" s="22">
        <v>739131.3180000002</v>
      </c>
      <c r="M20" s="22">
        <v>328013</v>
      </c>
      <c r="N20" s="22">
        <v>442597.5</v>
      </c>
      <c r="O20" s="22">
        <v>624546.8180000002</v>
      </c>
      <c r="P20" s="22">
        <f t="shared" si="0"/>
        <v>296533.8180000002</v>
      </c>
      <c r="Q20" s="29"/>
    </row>
    <row r="21" spans="1:17" x14ac:dyDescent="0.3">
      <c r="A21" s="27">
        <v>16</v>
      </c>
      <c r="B21" s="28" t="s">
        <v>46</v>
      </c>
      <c r="C21" s="27" t="s">
        <v>17</v>
      </c>
      <c r="D21" s="22">
        <v>0</v>
      </c>
      <c r="E21" s="22">
        <v>0</v>
      </c>
      <c r="F21" s="22">
        <v>0</v>
      </c>
      <c r="G21" s="22">
        <v>0</v>
      </c>
      <c r="H21" s="22">
        <v>0</v>
      </c>
      <c r="I21" s="22">
        <v>0</v>
      </c>
      <c r="J21" s="22">
        <v>0</v>
      </c>
      <c r="K21" s="22">
        <v>0</v>
      </c>
      <c r="L21" s="22">
        <v>0</v>
      </c>
      <c r="M21" s="22">
        <v>0</v>
      </c>
      <c r="N21" s="22">
        <v>0</v>
      </c>
      <c r="O21" s="22">
        <v>0</v>
      </c>
      <c r="P21" s="22">
        <f t="shared" si="0"/>
        <v>0</v>
      </c>
      <c r="Q21" s="29"/>
    </row>
    <row r="22" spans="1:17" x14ac:dyDescent="0.3">
      <c r="A22" s="27">
        <v>17</v>
      </c>
      <c r="B22" s="28" t="s">
        <v>284</v>
      </c>
      <c r="C22" s="27" t="s">
        <v>17</v>
      </c>
      <c r="D22" s="22">
        <v>57380.003271599533</v>
      </c>
      <c r="E22" s="22">
        <v>63145</v>
      </c>
      <c r="F22" s="22">
        <v>294690</v>
      </c>
      <c r="G22" s="22">
        <v>-174164.99672840047</v>
      </c>
      <c r="H22" s="22">
        <v>77035.003299999997</v>
      </c>
      <c r="I22" s="22">
        <v>303220</v>
      </c>
      <c r="J22" s="22">
        <v>775730</v>
      </c>
      <c r="K22" s="22">
        <v>-395474.99670000002</v>
      </c>
      <c r="L22" s="22">
        <v>-395474.99670000002</v>
      </c>
      <c r="M22" s="22">
        <v>1215970</v>
      </c>
      <c r="N22" s="22">
        <v>1690640</v>
      </c>
      <c r="O22" s="22">
        <v>-870144.99670000002</v>
      </c>
      <c r="P22" s="22"/>
      <c r="Q22" s="29"/>
    </row>
    <row r="23" spans="1:17" x14ac:dyDescent="0.3">
      <c r="A23" s="27">
        <v>18</v>
      </c>
      <c r="B23" s="28" t="s">
        <v>51</v>
      </c>
      <c r="C23" s="27" t="s">
        <v>17</v>
      </c>
      <c r="D23" s="22">
        <v>857.94949999999994</v>
      </c>
      <c r="E23" s="22">
        <v>33</v>
      </c>
      <c r="F23" s="22">
        <v>857.25</v>
      </c>
      <c r="G23" s="22">
        <v>33.699499999999944</v>
      </c>
      <c r="H23" s="22">
        <v>104.4995</v>
      </c>
      <c r="I23" s="22">
        <v>89542</v>
      </c>
      <c r="J23" s="22">
        <v>0</v>
      </c>
      <c r="K23" s="22">
        <v>89646.499500000005</v>
      </c>
      <c r="L23" s="22">
        <v>89646.499500000005</v>
      </c>
      <c r="M23" s="22">
        <v>164117.23000000001</v>
      </c>
      <c r="N23" s="22">
        <v>544</v>
      </c>
      <c r="O23" s="22">
        <v>253219.72950000002</v>
      </c>
      <c r="P23" s="22">
        <f t="shared" si="0"/>
        <v>89102.499500000005</v>
      </c>
      <c r="Q23" s="29"/>
    </row>
    <row r="24" spans="1:17" x14ac:dyDescent="0.3">
      <c r="A24" s="27">
        <v>19</v>
      </c>
      <c r="B24" s="28" t="s">
        <v>53</v>
      </c>
      <c r="C24" s="27" t="s">
        <v>17</v>
      </c>
      <c r="D24" s="22">
        <v>225187.6</v>
      </c>
      <c r="E24" s="22">
        <v>16444</v>
      </c>
      <c r="F24" s="22">
        <v>0</v>
      </c>
      <c r="G24" s="22">
        <v>241631.6</v>
      </c>
      <c r="H24" s="22">
        <v>281223</v>
      </c>
      <c r="I24" s="22">
        <v>0</v>
      </c>
      <c r="J24" s="22">
        <v>0</v>
      </c>
      <c r="K24" s="22">
        <v>281223</v>
      </c>
      <c r="L24" s="22">
        <v>281223</v>
      </c>
      <c r="M24" s="22">
        <v>0</v>
      </c>
      <c r="N24" s="22">
        <v>0</v>
      </c>
      <c r="O24" s="22">
        <v>281223</v>
      </c>
      <c r="P24" s="22">
        <f t="shared" si="0"/>
        <v>281223</v>
      </c>
      <c r="Q24" s="29"/>
    </row>
    <row r="25" spans="1:17" x14ac:dyDescent="0.3">
      <c r="A25" s="27">
        <v>20</v>
      </c>
      <c r="B25" s="28" t="s">
        <v>285</v>
      </c>
      <c r="C25" s="27" t="s">
        <v>17</v>
      </c>
      <c r="D25" s="22">
        <v>39204</v>
      </c>
      <c r="E25" s="22">
        <v>24666</v>
      </c>
      <c r="F25" s="22">
        <v>132012.70000000001</v>
      </c>
      <c r="G25" s="22">
        <v>-68142.700000000012</v>
      </c>
      <c r="H25" s="22">
        <v>-8754.9999999999909</v>
      </c>
      <c r="I25" s="22">
        <v>78276</v>
      </c>
      <c r="J25" s="22">
        <v>92588.7</v>
      </c>
      <c r="K25" s="22">
        <v>-23067.699999999983</v>
      </c>
      <c r="L25" s="22">
        <v>-23067.699999999983</v>
      </c>
      <c r="M25" s="22">
        <v>860860</v>
      </c>
      <c r="N25" s="22">
        <v>90000</v>
      </c>
      <c r="O25" s="22">
        <v>747792.3</v>
      </c>
      <c r="P25" s="22"/>
      <c r="Q25" s="29"/>
    </row>
    <row r="26" spans="1:17" x14ac:dyDescent="0.3">
      <c r="A26" s="27">
        <v>21</v>
      </c>
      <c r="B26" s="28" t="s">
        <v>57</v>
      </c>
      <c r="C26" s="27" t="s">
        <v>58</v>
      </c>
      <c r="D26" s="22">
        <v>425607.14969999716</v>
      </c>
      <c r="E26" s="22">
        <v>2373204.9700000002</v>
      </c>
      <c r="F26" s="22">
        <v>513797.35</v>
      </c>
      <c r="G26" s="22">
        <v>2285014.7696999973</v>
      </c>
      <c r="H26" s="22">
        <v>120883.4849</v>
      </c>
      <c r="I26" s="22">
        <v>1274483.4099999999</v>
      </c>
      <c r="J26" s="22">
        <v>929615.77</v>
      </c>
      <c r="K26" s="22">
        <v>465751.12489999994</v>
      </c>
      <c r="L26" s="22">
        <v>465751.12489999994</v>
      </c>
      <c r="M26" s="22">
        <v>596868.36</v>
      </c>
      <c r="N26" s="22">
        <v>1322157.8</v>
      </c>
      <c r="O26" s="22">
        <v>-259538.31510000001</v>
      </c>
      <c r="P26" s="22"/>
      <c r="Q26" s="29"/>
    </row>
    <row r="27" spans="1:17" x14ac:dyDescent="0.3">
      <c r="A27" s="27">
        <v>22</v>
      </c>
      <c r="B27" s="28" t="s">
        <v>60</v>
      </c>
      <c r="C27" s="27" t="s">
        <v>58</v>
      </c>
      <c r="D27" s="22"/>
      <c r="E27" s="22"/>
      <c r="F27" s="22">
        <v>1585194.66</v>
      </c>
      <c r="G27" s="22"/>
      <c r="H27" s="22">
        <v>60107.256099999897</v>
      </c>
      <c r="I27" s="22">
        <v>3295978.7304999996</v>
      </c>
      <c r="J27" s="22">
        <v>2497796.13</v>
      </c>
      <c r="K27" s="22">
        <v>858289.85659999959</v>
      </c>
      <c r="L27" s="22">
        <v>858289.85659999959</v>
      </c>
      <c r="M27" s="22">
        <v>1839526.12</v>
      </c>
      <c r="N27" s="22">
        <v>1266649.6000000001</v>
      </c>
      <c r="O27" s="22">
        <v>1431166.3765999996</v>
      </c>
      <c r="P27" s="22"/>
      <c r="Q27" s="29"/>
    </row>
    <row r="28" spans="1:17" x14ac:dyDescent="0.3">
      <c r="A28" s="27">
        <v>23</v>
      </c>
      <c r="B28" s="28" t="s">
        <v>64</v>
      </c>
      <c r="C28" s="27" t="s">
        <v>58</v>
      </c>
      <c r="D28" s="22"/>
      <c r="E28" s="22"/>
      <c r="F28" s="22">
        <v>998817.75</v>
      </c>
      <c r="G28" s="22"/>
      <c r="H28" s="22">
        <v>118006.88370000001</v>
      </c>
      <c r="I28" s="22">
        <v>819765.80524953839</v>
      </c>
      <c r="J28" s="22">
        <v>776062.95</v>
      </c>
      <c r="K28" s="22">
        <v>161709.73894953844</v>
      </c>
      <c r="L28" s="22">
        <v>161709.73894953844</v>
      </c>
      <c r="M28" s="22">
        <v>475219.83</v>
      </c>
      <c r="N28" s="22">
        <v>716208.7</v>
      </c>
      <c r="O28" s="22">
        <v>-79279.131050461438</v>
      </c>
      <c r="P28" s="22"/>
      <c r="Q28" s="29" t="s">
        <v>286</v>
      </c>
    </row>
    <row r="29" spans="1:17" x14ac:dyDescent="0.3">
      <c r="A29" s="27"/>
      <c r="B29" s="28" t="s">
        <v>116</v>
      </c>
      <c r="C29" s="28"/>
      <c r="D29" s="28"/>
      <c r="E29" s="28"/>
      <c r="F29" s="28"/>
      <c r="G29" s="28"/>
      <c r="H29" s="28"/>
      <c r="I29" s="28"/>
      <c r="J29" s="28"/>
      <c r="K29" s="22">
        <v>0</v>
      </c>
      <c r="L29" s="28"/>
      <c r="M29" s="28"/>
      <c r="N29" s="28"/>
      <c r="O29" s="22">
        <v>0</v>
      </c>
      <c r="P29" s="22">
        <f t="shared" si="0"/>
        <v>0</v>
      </c>
      <c r="Q29" s="29"/>
    </row>
    <row r="30" spans="1:17" x14ac:dyDescent="0.3">
      <c r="A30" s="27">
        <v>24</v>
      </c>
      <c r="B30" s="28" t="s">
        <v>66</v>
      </c>
      <c r="C30" s="27" t="s">
        <v>58</v>
      </c>
      <c r="D30" s="22"/>
      <c r="E30" s="22"/>
      <c r="F30" s="22">
        <v>261265.44</v>
      </c>
      <c r="G30" s="22"/>
      <c r="H30" s="22">
        <v>-59124.26</v>
      </c>
      <c r="I30" s="22">
        <v>793290.48</v>
      </c>
      <c r="J30" s="22">
        <v>532906.97</v>
      </c>
      <c r="K30" s="22">
        <v>201259.25</v>
      </c>
      <c r="L30" s="22">
        <v>201259.25</v>
      </c>
      <c r="M30" s="22">
        <v>382136.87</v>
      </c>
      <c r="N30" s="22">
        <v>417727.33</v>
      </c>
      <c r="O30" s="22">
        <v>165668.78999999998</v>
      </c>
      <c r="P30" s="22"/>
      <c r="Q30" s="29"/>
    </row>
    <row r="31" spans="1:17" x14ac:dyDescent="0.3">
      <c r="A31" s="27">
        <v>25</v>
      </c>
      <c r="B31" s="28" t="s">
        <v>68</v>
      </c>
      <c r="C31" s="27" t="s">
        <v>58</v>
      </c>
      <c r="D31" s="22"/>
      <c r="E31" s="22"/>
      <c r="F31" s="22">
        <v>696113.04</v>
      </c>
      <c r="G31" s="22"/>
      <c r="H31" s="22">
        <v>-166345.44779999999</v>
      </c>
      <c r="I31" s="22">
        <v>995722.68</v>
      </c>
      <c r="J31" s="22">
        <v>785866.74</v>
      </c>
      <c r="K31" s="22">
        <v>43510.492200000095</v>
      </c>
      <c r="L31" s="22">
        <v>43510.492200000095</v>
      </c>
      <c r="M31" s="22">
        <v>515188.71</v>
      </c>
      <c r="N31" s="22">
        <v>544429.58609999996</v>
      </c>
      <c r="O31" s="22">
        <v>14269.616100000218</v>
      </c>
      <c r="P31" s="22"/>
      <c r="Q31" s="29"/>
    </row>
    <row r="32" spans="1:17" x14ac:dyDescent="0.3">
      <c r="A32" s="27">
        <v>26</v>
      </c>
      <c r="B32" s="28" t="s">
        <v>69</v>
      </c>
      <c r="C32" s="27" t="s">
        <v>58</v>
      </c>
      <c r="D32" s="22"/>
      <c r="E32" s="22"/>
      <c r="F32" s="22">
        <v>3524216.18</v>
      </c>
      <c r="G32" s="22"/>
      <c r="H32" s="22">
        <v>-708548.96169999999</v>
      </c>
      <c r="I32" s="22">
        <v>1863397.08</v>
      </c>
      <c r="J32" s="22">
        <v>1927937.6</v>
      </c>
      <c r="K32" s="22">
        <v>-773089.48169999989</v>
      </c>
      <c r="L32" s="22">
        <v>-773089.48169999989</v>
      </c>
      <c r="M32" s="22">
        <v>309691.18</v>
      </c>
      <c r="N32" s="22">
        <v>326961.712</v>
      </c>
      <c r="O32" s="22">
        <v>-790360.01369999989</v>
      </c>
      <c r="P32" s="22"/>
      <c r="Q32" s="29"/>
    </row>
    <row r="33" spans="1:17" x14ac:dyDescent="0.3">
      <c r="A33" s="27">
        <v>27</v>
      </c>
      <c r="B33" s="28" t="s">
        <v>71</v>
      </c>
      <c r="C33" s="27" t="s">
        <v>58</v>
      </c>
      <c r="D33" s="22"/>
      <c r="E33" s="22"/>
      <c r="F33" s="22">
        <v>777932.67</v>
      </c>
      <c r="G33" s="22"/>
      <c r="H33" s="22">
        <v>-22709.002899999901</v>
      </c>
      <c r="I33" s="22">
        <v>516728.25</v>
      </c>
      <c r="J33" s="22">
        <v>277668.03000000003</v>
      </c>
      <c r="K33" s="22">
        <v>216351.21710000007</v>
      </c>
      <c r="L33" s="22">
        <v>216351.21710000007</v>
      </c>
      <c r="M33" s="22">
        <v>417121.91</v>
      </c>
      <c r="N33" s="22">
        <v>428677.86299999995</v>
      </c>
      <c r="O33" s="22">
        <v>204795.26410000009</v>
      </c>
      <c r="P33" s="22"/>
      <c r="Q33" s="29"/>
    </row>
    <row r="34" spans="1:17" x14ac:dyDescent="0.3">
      <c r="A34" s="27"/>
      <c r="B34" s="28" t="s">
        <v>116</v>
      </c>
      <c r="C34" s="28"/>
      <c r="D34" s="28"/>
      <c r="E34" s="28"/>
      <c r="F34" s="28"/>
      <c r="G34" s="28"/>
      <c r="H34" s="28"/>
      <c r="I34" s="28"/>
      <c r="J34" s="28"/>
      <c r="K34" s="22">
        <v>0</v>
      </c>
      <c r="L34" s="28"/>
      <c r="M34" s="28"/>
      <c r="N34" s="28"/>
      <c r="O34" s="22">
        <v>0</v>
      </c>
      <c r="P34" s="22"/>
      <c r="Q34" s="29"/>
    </row>
    <row r="35" spans="1:17" x14ac:dyDescent="0.3">
      <c r="A35" s="27">
        <v>23</v>
      </c>
      <c r="B35" s="28" t="s">
        <v>73</v>
      </c>
      <c r="C35" s="27" t="s">
        <v>58</v>
      </c>
      <c r="D35" s="22">
        <v>21250143.756885819</v>
      </c>
      <c r="E35" s="22">
        <v>60289.200000000004</v>
      </c>
      <c r="F35" s="22">
        <v>0</v>
      </c>
      <c r="G35" s="22">
        <v>21310432.956885818</v>
      </c>
      <c r="H35" s="22">
        <v>21312004.284499999</v>
      </c>
      <c r="I35" s="22">
        <v>4326263.0381250009</v>
      </c>
      <c r="J35" s="22">
        <v>0</v>
      </c>
      <c r="K35" s="22">
        <v>25638267.322625</v>
      </c>
      <c r="L35" s="22">
        <v>25638267.322625</v>
      </c>
      <c r="M35" s="22">
        <v>0</v>
      </c>
      <c r="N35" s="22">
        <v>2989341</v>
      </c>
      <c r="O35" s="22">
        <v>22648926.322625</v>
      </c>
      <c r="P35" s="22">
        <f t="shared" si="0"/>
        <v>22648926.322625</v>
      </c>
      <c r="Q35" s="29"/>
    </row>
    <row r="36" spans="1:17" x14ac:dyDescent="0.3">
      <c r="A36" s="27">
        <v>24</v>
      </c>
      <c r="B36" s="28" t="s">
        <v>74</v>
      </c>
      <c r="C36" s="27" t="s">
        <v>58</v>
      </c>
      <c r="D36" s="22">
        <v>2097553.4963950994</v>
      </c>
      <c r="E36" s="22">
        <v>439311.33999999997</v>
      </c>
      <c r="F36" s="22">
        <v>0</v>
      </c>
      <c r="G36" s="22">
        <v>2536864.8363950993</v>
      </c>
      <c r="H36" s="22">
        <v>-2546226.8400000003</v>
      </c>
      <c r="I36" s="22">
        <v>19027.399999999998</v>
      </c>
      <c r="J36" s="22">
        <v>0</v>
      </c>
      <c r="K36" s="22">
        <v>-2527199.4400000004</v>
      </c>
      <c r="L36" s="22">
        <v>-2527199.4400000004</v>
      </c>
      <c r="M36" s="22">
        <v>0</v>
      </c>
      <c r="N36" s="22">
        <v>0</v>
      </c>
      <c r="O36" s="22">
        <v>-2527199.4400000004</v>
      </c>
      <c r="P36" s="22"/>
      <c r="Q36" s="29"/>
    </row>
    <row r="37" spans="1:17" x14ac:dyDescent="0.3">
      <c r="A37" s="27">
        <v>25</v>
      </c>
      <c r="B37" s="28" t="s">
        <v>76</v>
      </c>
      <c r="C37" s="27" t="s">
        <v>58</v>
      </c>
      <c r="D37" s="22">
        <v>3130373.6463000011</v>
      </c>
      <c r="E37" s="22">
        <v>6247258.71</v>
      </c>
      <c r="F37" s="22">
        <v>3125239.83</v>
      </c>
      <c r="G37" s="22">
        <v>6252392.5263</v>
      </c>
      <c r="H37" s="22">
        <v>-406295.25719999999</v>
      </c>
      <c r="I37" s="22">
        <v>6568373.75</v>
      </c>
      <c r="J37" s="22">
        <v>3862496.04</v>
      </c>
      <c r="K37" s="22">
        <v>2299582.4528000001</v>
      </c>
      <c r="L37" s="22">
        <v>2299582.4528000001</v>
      </c>
      <c r="M37" s="22">
        <v>2632405.0499999998</v>
      </c>
      <c r="N37" s="22">
        <v>1262511.3399999999</v>
      </c>
      <c r="O37" s="22">
        <v>3669476.1628</v>
      </c>
      <c r="P37" s="22">
        <f t="shared" si="0"/>
        <v>1037071.1128000002</v>
      </c>
      <c r="Q37" s="29"/>
    </row>
    <row r="38" spans="1:17" x14ac:dyDescent="0.3">
      <c r="A38" s="27">
        <v>26</v>
      </c>
      <c r="B38" s="28" t="s">
        <v>80</v>
      </c>
      <c r="C38" s="27" t="s">
        <v>58</v>
      </c>
      <c r="D38" s="22"/>
      <c r="E38" s="22"/>
      <c r="F38" s="22">
        <v>626955.43999999994</v>
      </c>
      <c r="G38" s="22"/>
      <c r="H38" s="22">
        <v>208119.53460000001</v>
      </c>
      <c r="I38" s="22"/>
      <c r="J38" s="22"/>
      <c r="K38" s="22">
        <v>208119.53460000001</v>
      </c>
      <c r="L38" s="22">
        <v>208119.53460000001</v>
      </c>
      <c r="M38" s="22">
        <v>215035.74</v>
      </c>
      <c r="N38" s="22">
        <v>0</v>
      </c>
      <c r="O38" s="22">
        <v>423155.2746</v>
      </c>
      <c r="P38" s="22">
        <f t="shared" si="0"/>
        <v>208119.53460000001</v>
      </c>
      <c r="Q38" s="29" t="s">
        <v>287</v>
      </c>
    </row>
    <row r="39" spans="1:17" x14ac:dyDescent="0.3">
      <c r="A39" s="27">
        <v>27</v>
      </c>
      <c r="B39" s="28" t="s">
        <v>82</v>
      </c>
      <c r="C39" s="27" t="s">
        <v>58</v>
      </c>
      <c r="D39" s="22"/>
      <c r="E39" s="22"/>
      <c r="F39" s="22">
        <v>5235590.53</v>
      </c>
      <c r="G39" s="22"/>
      <c r="H39" s="22">
        <v>124268.32739999999</v>
      </c>
      <c r="I39" s="22">
        <v>7313752.4500000002</v>
      </c>
      <c r="J39" s="22">
        <v>3714095.8</v>
      </c>
      <c r="K39" s="22">
        <v>3723924.9774000002</v>
      </c>
      <c r="L39" s="22">
        <v>3723924.9774000002</v>
      </c>
      <c r="M39" s="22">
        <v>2703438.09</v>
      </c>
      <c r="N39" s="22">
        <v>2505102.77</v>
      </c>
      <c r="O39" s="22">
        <v>3922260.2974</v>
      </c>
      <c r="P39" s="22">
        <f t="shared" si="0"/>
        <v>1218822.2074000002</v>
      </c>
      <c r="Q39" s="29"/>
    </row>
    <row r="40" spans="1:17" x14ac:dyDescent="0.3">
      <c r="A40" s="27">
        <v>28</v>
      </c>
      <c r="B40" s="28" t="s">
        <v>260</v>
      </c>
      <c r="C40" s="27" t="s">
        <v>58</v>
      </c>
      <c r="D40" s="22"/>
      <c r="E40" s="22"/>
      <c r="F40" s="22">
        <v>518021.09299999999</v>
      </c>
      <c r="G40" s="22"/>
      <c r="H40" s="22">
        <v>171551.71220000001</v>
      </c>
      <c r="I40" s="22">
        <v>760237.13</v>
      </c>
      <c r="J40" s="22">
        <v>528643.08290000004</v>
      </c>
      <c r="K40" s="22">
        <v>403145.75930000003</v>
      </c>
      <c r="L40" s="22">
        <v>403145.75930000003</v>
      </c>
      <c r="M40" s="22">
        <v>0</v>
      </c>
      <c r="N40" s="22">
        <v>290367.8</v>
      </c>
      <c r="O40" s="22">
        <v>112777.95930000005</v>
      </c>
      <c r="P40" s="22">
        <f t="shared" si="0"/>
        <v>112777.95930000005</v>
      </c>
      <c r="Q40" s="29"/>
    </row>
    <row r="41" spans="1:17" x14ac:dyDescent="0.3">
      <c r="A41" s="27">
        <v>29</v>
      </c>
      <c r="B41" s="28" t="s">
        <v>83</v>
      </c>
      <c r="C41" s="27" t="s">
        <v>58</v>
      </c>
      <c r="D41" s="22"/>
      <c r="E41" s="22"/>
      <c r="F41" s="22"/>
      <c r="G41" s="22"/>
      <c r="H41" s="22">
        <v>515147.41009999998</v>
      </c>
      <c r="I41" s="22">
        <v>1157572.95</v>
      </c>
      <c r="J41" s="22">
        <v>1107113.1655999999</v>
      </c>
      <c r="K41" s="22">
        <v>565607.19449999998</v>
      </c>
      <c r="L41" s="22">
        <v>565607.19449999998</v>
      </c>
      <c r="M41" s="22">
        <v>2813614</v>
      </c>
      <c r="N41" s="22">
        <v>0</v>
      </c>
      <c r="O41" s="22">
        <v>3379221.1945000002</v>
      </c>
      <c r="P41" s="22">
        <f t="shared" si="0"/>
        <v>565607.19449999998</v>
      </c>
      <c r="Q41" s="29"/>
    </row>
    <row r="42" spans="1:17" x14ac:dyDescent="0.3">
      <c r="A42" s="27"/>
      <c r="B42" s="28" t="s">
        <v>116</v>
      </c>
      <c r="C42" s="28"/>
      <c r="D42" s="28"/>
      <c r="E42" s="28"/>
      <c r="F42" s="28"/>
      <c r="G42" s="28"/>
      <c r="H42" s="28"/>
      <c r="I42" s="28"/>
      <c r="J42" s="28"/>
      <c r="K42" s="22">
        <v>0</v>
      </c>
      <c r="L42" s="28"/>
      <c r="M42" s="28"/>
      <c r="N42" s="28"/>
      <c r="O42" s="22">
        <v>0</v>
      </c>
      <c r="P42" s="22">
        <f t="shared" si="0"/>
        <v>0</v>
      </c>
      <c r="Q42" s="29"/>
    </row>
    <row r="43" spans="1:17" x14ac:dyDescent="0.3">
      <c r="A43" s="27">
        <v>30</v>
      </c>
      <c r="B43" s="28" t="s">
        <v>84</v>
      </c>
      <c r="C43" s="27" t="s">
        <v>58</v>
      </c>
      <c r="D43" s="22">
        <v>18144035.633233976</v>
      </c>
      <c r="E43" s="22">
        <v>256382.0497787628</v>
      </c>
      <c r="F43" s="22">
        <v>0</v>
      </c>
      <c r="G43" s="22">
        <v>18400417.683012739</v>
      </c>
      <c r="H43" s="22">
        <v>-18271495.063200001</v>
      </c>
      <c r="I43" s="22">
        <v>95956.380000000761</v>
      </c>
      <c r="J43" s="22">
        <v>0</v>
      </c>
      <c r="K43" s="22">
        <v>-18175538.683200002</v>
      </c>
      <c r="L43" s="22">
        <v>-18175538.683200002</v>
      </c>
      <c r="M43" s="22">
        <v>0</v>
      </c>
      <c r="N43" s="22">
        <v>0</v>
      </c>
      <c r="O43" s="22">
        <v>-18175538.683200002</v>
      </c>
      <c r="P43" s="22"/>
      <c r="Q43" s="29"/>
    </row>
    <row r="44" spans="1:17" x14ac:dyDescent="0.3">
      <c r="A44" s="27">
        <v>31</v>
      </c>
      <c r="B44" s="28" t="s">
        <v>85</v>
      </c>
      <c r="C44" s="27" t="s">
        <v>58</v>
      </c>
      <c r="D44" s="22">
        <v>3500947.6570586413</v>
      </c>
      <c r="E44" s="22">
        <v>18414675.390000001</v>
      </c>
      <c r="F44" s="22">
        <v>9493576.5999999996</v>
      </c>
      <c r="G44" s="22">
        <v>12422046.447058642</v>
      </c>
      <c r="H44" s="22">
        <v>-1734097.3663999999</v>
      </c>
      <c r="I44" s="22">
        <v>13786457.779999999</v>
      </c>
      <c r="J44" s="22">
        <v>20024472.850000001</v>
      </c>
      <c r="K44" s="22">
        <v>-7972112.4364000019</v>
      </c>
      <c r="L44" s="22">
        <v>-7972112.4364000019</v>
      </c>
      <c r="M44" s="22">
        <v>9705449.9900000002</v>
      </c>
      <c r="N44" s="22">
        <v>15300113.026000001</v>
      </c>
      <c r="O44" s="22">
        <v>-13566775.472400002</v>
      </c>
      <c r="P44" s="22"/>
      <c r="Q44" s="29"/>
    </row>
    <row r="45" spans="1:17" x14ac:dyDescent="0.3">
      <c r="A45" s="27">
        <v>32</v>
      </c>
      <c r="B45" s="28" t="s">
        <v>87</v>
      </c>
      <c r="C45" s="27" t="s">
        <v>58</v>
      </c>
      <c r="D45" s="22"/>
      <c r="E45" s="22"/>
      <c r="F45" s="22">
        <v>10997.2</v>
      </c>
      <c r="G45" s="22"/>
      <c r="H45" s="22">
        <v>-3060</v>
      </c>
      <c r="I45" s="22">
        <v>39538</v>
      </c>
      <c r="J45" s="22">
        <v>26345</v>
      </c>
      <c r="K45" s="22">
        <v>10133</v>
      </c>
      <c r="L45" s="22">
        <v>10133</v>
      </c>
      <c r="M45" s="22">
        <v>26320</v>
      </c>
      <c r="N45" s="22">
        <v>9100</v>
      </c>
      <c r="O45" s="22">
        <v>27353</v>
      </c>
      <c r="P45" s="22">
        <f t="shared" si="0"/>
        <v>1033</v>
      </c>
      <c r="Q45" s="29"/>
    </row>
    <row r="46" spans="1:17" x14ac:dyDescent="0.3">
      <c r="A46" s="27">
        <v>33</v>
      </c>
      <c r="B46" s="28" t="s">
        <v>89</v>
      </c>
      <c r="C46" s="27" t="s">
        <v>58</v>
      </c>
      <c r="D46" s="22"/>
      <c r="E46" s="22"/>
      <c r="F46" s="22">
        <v>5463967.4100000001</v>
      </c>
      <c r="G46" s="22"/>
      <c r="H46" s="22">
        <v>-918100.46860000025</v>
      </c>
      <c r="I46" s="22">
        <v>8003964.5099999998</v>
      </c>
      <c r="J46" s="22">
        <v>11110099.24</v>
      </c>
      <c r="K46" s="22">
        <v>-4024235.1986000007</v>
      </c>
      <c r="L46" s="22">
        <v>-4024235.1986000007</v>
      </c>
      <c r="M46" s="22">
        <v>4989584.45</v>
      </c>
      <c r="N46" s="22">
        <v>8117656.7818000009</v>
      </c>
      <c r="O46" s="22">
        <v>-7152307.5304000014</v>
      </c>
      <c r="P46" s="22"/>
      <c r="Q46" s="29"/>
    </row>
    <row r="47" spans="1:17" x14ac:dyDescent="0.3">
      <c r="A47" s="27">
        <v>34</v>
      </c>
      <c r="B47" s="28" t="s">
        <v>90</v>
      </c>
      <c r="C47" s="27" t="s">
        <v>58</v>
      </c>
      <c r="D47" s="22"/>
      <c r="E47" s="22"/>
      <c r="F47" s="22">
        <v>3721504</v>
      </c>
      <c r="G47" s="22"/>
      <c r="H47" s="22">
        <v>-570320</v>
      </c>
      <c r="I47" s="22">
        <v>4517180</v>
      </c>
      <c r="J47" s="22">
        <v>7072920</v>
      </c>
      <c r="K47" s="22">
        <v>-3126060</v>
      </c>
      <c r="L47" s="22">
        <v>-3126060</v>
      </c>
      <c r="M47" s="22">
        <v>2864120</v>
      </c>
      <c r="N47" s="22">
        <v>3709000</v>
      </c>
      <c r="O47" s="22">
        <v>-3970940</v>
      </c>
      <c r="P47" s="22"/>
      <c r="Q47" s="29"/>
    </row>
    <row r="48" spans="1:17" x14ac:dyDescent="0.3">
      <c r="A48" s="27"/>
      <c r="B48" s="28" t="s">
        <v>116</v>
      </c>
      <c r="C48" s="28"/>
      <c r="D48" s="28"/>
      <c r="E48" s="28"/>
      <c r="F48" s="28"/>
      <c r="G48" s="28"/>
      <c r="H48" s="28"/>
      <c r="I48" s="28"/>
      <c r="J48" s="28"/>
      <c r="K48" s="22">
        <v>0</v>
      </c>
      <c r="L48" s="28"/>
      <c r="M48" s="28"/>
      <c r="N48" s="28"/>
      <c r="O48" s="22">
        <v>0</v>
      </c>
      <c r="P48" s="22"/>
      <c r="Q48" s="29"/>
    </row>
    <row r="49" spans="1:17" x14ac:dyDescent="0.3">
      <c r="A49" s="27">
        <v>35</v>
      </c>
      <c r="B49" s="28" t="s">
        <v>91</v>
      </c>
      <c r="C49" s="27" t="s">
        <v>58</v>
      </c>
      <c r="D49" s="22">
        <v>6493466.5356180603</v>
      </c>
      <c r="E49" s="22">
        <v>233053.23982499997</v>
      </c>
      <c r="F49" s="22">
        <v>3705000</v>
      </c>
      <c r="G49" s="22">
        <v>3021519.7754430603</v>
      </c>
      <c r="H49" s="22">
        <v>-3181084.1741999998</v>
      </c>
      <c r="I49" s="22">
        <v>3714590.0250000004</v>
      </c>
      <c r="J49" s="22">
        <v>3994695.12</v>
      </c>
      <c r="K49" s="22">
        <v>-3461189.2691999995</v>
      </c>
      <c r="L49" s="22">
        <v>-3461189.2691999995</v>
      </c>
      <c r="M49" s="22">
        <v>0</v>
      </c>
      <c r="N49" s="22">
        <v>0</v>
      </c>
      <c r="O49" s="22">
        <v>-3461189.2691999995</v>
      </c>
      <c r="P49" s="22"/>
      <c r="Q49" s="29"/>
    </row>
    <row r="50" spans="1:17" x14ac:dyDescent="0.3">
      <c r="A50" s="27">
        <v>36</v>
      </c>
      <c r="B50" s="28" t="s">
        <v>92</v>
      </c>
      <c r="C50" s="27" t="s">
        <v>58</v>
      </c>
      <c r="D50" s="22">
        <v>9641697.5750472769</v>
      </c>
      <c r="E50" s="22">
        <v>1989376.5722242498</v>
      </c>
      <c r="F50" s="34">
        <v>1438742.7</v>
      </c>
      <c r="G50" s="22">
        <v>10192331.447271528</v>
      </c>
      <c r="H50" s="22">
        <v>-1797735.3315000001</v>
      </c>
      <c r="I50" s="22">
        <v>1274483.4076947996</v>
      </c>
      <c r="J50" s="22">
        <v>0</v>
      </c>
      <c r="K50" s="22">
        <v>-523251.92380520049</v>
      </c>
      <c r="L50" s="22">
        <v>-523251.92380520049</v>
      </c>
      <c r="M50" s="22">
        <v>596868.36</v>
      </c>
      <c r="N50" s="22">
        <v>0</v>
      </c>
      <c r="O50" s="22">
        <v>73616.436194799491</v>
      </c>
      <c r="P50" s="22"/>
      <c r="Q50" s="29"/>
    </row>
    <row r="51" spans="1:17" x14ac:dyDescent="0.3">
      <c r="A51" s="27">
        <v>37</v>
      </c>
      <c r="B51" s="28" t="s">
        <v>93</v>
      </c>
      <c r="C51" s="27" t="s">
        <v>58</v>
      </c>
      <c r="D51" s="22"/>
      <c r="E51" s="22"/>
      <c r="F51" s="34">
        <v>2541778.77</v>
      </c>
      <c r="G51" s="22"/>
      <c r="H51" s="22">
        <v>-3880604.2708999994</v>
      </c>
      <c r="I51" s="22">
        <v>3295978.7304999996</v>
      </c>
      <c r="J51" s="22">
        <v>0</v>
      </c>
      <c r="K51" s="22">
        <v>-584625.54039999982</v>
      </c>
      <c r="L51" s="22">
        <v>-584625.54039999982</v>
      </c>
      <c r="M51" s="22">
        <v>1839526.12</v>
      </c>
      <c r="N51" s="22">
        <v>0</v>
      </c>
      <c r="O51" s="22">
        <v>1254900.5796000003</v>
      </c>
      <c r="P51" s="22"/>
      <c r="Q51" s="29"/>
    </row>
    <row r="52" spans="1:17" x14ac:dyDescent="0.3">
      <c r="A52" s="27">
        <v>38</v>
      </c>
      <c r="B52" s="28" t="s">
        <v>94</v>
      </c>
      <c r="C52" s="27" t="s">
        <v>58</v>
      </c>
      <c r="D52" s="22"/>
      <c r="E52" s="22"/>
      <c r="F52" s="34">
        <v>815287.53</v>
      </c>
      <c r="G52" s="22"/>
      <c r="H52" s="22">
        <v>-1540752.9940000004</v>
      </c>
      <c r="I52" s="22">
        <v>819765.80524953839</v>
      </c>
      <c r="J52" s="22"/>
      <c r="K52" s="22">
        <v>-720987.18875046202</v>
      </c>
      <c r="L52" s="22">
        <v>-720987.18875046202</v>
      </c>
      <c r="M52" s="22">
        <v>475219.83</v>
      </c>
      <c r="N52" s="22">
        <v>0</v>
      </c>
      <c r="O52" s="22">
        <v>-245767.35875046201</v>
      </c>
      <c r="P52" s="22"/>
      <c r="Q52" s="29"/>
    </row>
    <row r="53" spans="1:17" x14ac:dyDescent="0.3">
      <c r="A53" s="27"/>
      <c r="B53" s="28" t="s">
        <v>116</v>
      </c>
      <c r="C53" s="28"/>
      <c r="D53" s="28"/>
      <c r="E53" s="28"/>
      <c r="F53" s="28"/>
      <c r="G53" s="28"/>
      <c r="H53" s="28"/>
      <c r="I53" s="28"/>
      <c r="J53" s="28"/>
      <c r="K53" s="22">
        <v>0</v>
      </c>
      <c r="L53" s="28"/>
      <c r="M53" s="28"/>
      <c r="N53" s="28"/>
      <c r="O53" s="22">
        <v>0</v>
      </c>
      <c r="P53" s="22">
        <f t="shared" si="0"/>
        <v>0</v>
      </c>
      <c r="Q53" s="29"/>
    </row>
    <row r="54" spans="1:17" x14ac:dyDescent="0.3">
      <c r="A54" s="27">
        <v>39</v>
      </c>
      <c r="B54" s="28" t="s">
        <v>95</v>
      </c>
      <c r="C54" s="27" t="s">
        <v>58</v>
      </c>
      <c r="D54" s="22">
        <v>676270.42792055535</v>
      </c>
      <c r="E54" s="22">
        <v>8497.2951708283945</v>
      </c>
      <c r="F54" s="22">
        <v>0</v>
      </c>
      <c r="G54" s="22">
        <v>684767.7230913837</v>
      </c>
      <c r="H54" s="22">
        <v>-699987.74729999993</v>
      </c>
      <c r="I54" s="22">
        <v>6397.0920000000497</v>
      </c>
      <c r="J54" s="22">
        <v>0</v>
      </c>
      <c r="K54" s="22">
        <v>-693590.65529999987</v>
      </c>
      <c r="L54" s="22">
        <v>-693590.65529999987</v>
      </c>
      <c r="M54" s="22">
        <v>0</v>
      </c>
      <c r="N54" s="22">
        <v>0</v>
      </c>
      <c r="O54" s="22">
        <v>-693590.65529999987</v>
      </c>
      <c r="P54" s="22"/>
      <c r="Q54" s="29"/>
    </row>
    <row r="55" spans="1:17" x14ac:dyDescent="0.3">
      <c r="A55" s="27">
        <v>40</v>
      </c>
      <c r="B55" s="28" t="s">
        <v>99</v>
      </c>
      <c r="C55" s="27" t="s">
        <v>58</v>
      </c>
      <c r="D55" s="22">
        <v>-88885.106872459524</v>
      </c>
      <c r="E55" s="22">
        <v>113918.02660904056</v>
      </c>
      <c r="F55" s="22">
        <v>129842.53</v>
      </c>
      <c r="G55" s="22">
        <v>-104809.61026341896</v>
      </c>
      <c r="H55" s="22">
        <v>-79598.393700000015</v>
      </c>
      <c r="I55" s="22">
        <v>100775.94214981013</v>
      </c>
      <c r="J55" s="22">
        <v>294268.78999999998</v>
      </c>
      <c r="K55" s="22">
        <v>-273091.24155018985</v>
      </c>
      <c r="L55" s="22">
        <v>-273091.24155018985</v>
      </c>
      <c r="M55" s="22">
        <v>0</v>
      </c>
      <c r="N55" s="22">
        <v>3350198.09</v>
      </c>
      <c r="O55" s="22">
        <v>-3623289.3315501898</v>
      </c>
      <c r="P55" s="22"/>
      <c r="Q55" s="29"/>
    </row>
    <row r="56" spans="1:17" x14ac:dyDescent="0.3">
      <c r="A56" s="27">
        <v>41</v>
      </c>
      <c r="B56" s="28" t="s">
        <v>100</v>
      </c>
      <c r="C56" s="27" t="s">
        <v>58</v>
      </c>
      <c r="D56" s="22">
        <v>1875083.6143425312</v>
      </c>
      <c r="E56" s="22">
        <v>5972975.75</v>
      </c>
      <c r="F56" s="22">
        <v>75314</v>
      </c>
      <c r="G56" s="22">
        <v>7772745.3643425312</v>
      </c>
      <c r="H56" s="22">
        <v>0.37589999999909196</v>
      </c>
      <c r="I56" s="22">
        <v>0</v>
      </c>
      <c r="J56" s="22">
        <v>0</v>
      </c>
      <c r="K56" s="22">
        <v>0.37589999999909196</v>
      </c>
      <c r="L56" s="22">
        <v>0.37589999999909196</v>
      </c>
      <c r="M56" s="22">
        <v>75238</v>
      </c>
      <c r="N56" s="22">
        <v>0</v>
      </c>
      <c r="O56" s="22">
        <v>75238.375899999999</v>
      </c>
      <c r="P56" s="22">
        <f t="shared" si="0"/>
        <v>0.37589999999909196</v>
      </c>
      <c r="Q56" s="29"/>
    </row>
    <row r="57" spans="1:17" x14ac:dyDescent="0.3">
      <c r="A57" s="27">
        <v>42</v>
      </c>
      <c r="B57" s="28" t="s">
        <v>101</v>
      </c>
      <c r="C57" s="27" t="s">
        <v>58</v>
      </c>
      <c r="D57" s="22"/>
      <c r="E57" s="22"/>
      <c r="F57" s="22">
        <v>57152</v>
      </c>
      <c r="G57" s="22">
        <v>-57152</v>
      </c>
      <c r="H57" s="22">
        <v>0.69999999999708995</v>
      </c>
      <c r="I57" s="22"/>
      <c r="J57" s="22"/>
      <c r="K57" s="22">
        <v>0.69999999999708995</v>
      </c>
      <c r="L57" s="22">
        <v>0.69999999999708995</v>
      </c>
      <c r="M57" s="22">
        <v>0</v>
      </c>
      <c r="N57" s="22">
        <v>0</v>
      </c>
      <c r="O57" s="22">
        <v>0.69999999999708995</v>
      </c>
      <c r="P57" s="22">
        <f t="shared" si="0"/>
        <v>0.69999999999708995</v>
      </c>
      <c r="Q57" s="29"/>
    </row>
    <row r="58" spans="1:17" x14ac:dyDescent="0.3">
      <c r="A58" s="27">
        <v>43</v>
      </c>
      <c r="B58" s="28" t="s">
        <v>102</v>
      </c>
      <c r="C58" s="27" t="s">
        <v>58</v>
      </c>
      <c r="D58" s="22"/>
      <c r="E58" s="22"/>
      <c r="F58" s="22">
        <v>2188</v>
      </c>
      <c r="G58" s="22">
        <v>-2188</v>
      </c>
      <c r="H58" s="22">
        <v>-5.1795000000000604</v>
      </c>
      <c r="I58" s="22">
        <v>5.1100000000000003</v>
      </c>
      <c r="J58" s="22">
        <v>5.1100000000000003</v>
      </c>
      <c r="K58" s="22">
        <v>-5.1795000000000604</v>
      </c>
      <c r="L58" s="22">
        <v>-5.1795000000000604</v>
      </c>
      <c r="M58" s="22">
        <v>0</v>
      </c>
      <c r="N58" s="22">
        <v>0</v>
      </c>
      <c r="O58" s="22">
        <v>-5.1795000000000604</v>
      </c>
      <c r="P58" s="22"/>
      <c r="Q58" s="29"/>
    </row>
    <row r="59" spans="1:17" x14ac:dyDescent="0.3">
      <c r="A59" s="27">
        <v>44</v>
      </c>
      <c r="B59" s="28" t="s">
        <v>103</v>
      </c>
      <c r="C59" s="27" t="s">
        <v>58</v>
      </c>
      <c r="D59" s="22"/>
      <c r="E59" s="22"/>
      <c r="F59" s="22">
        <v>17151.09</v>
      </c>
      <c r="G59" s="22">
        <v>-17151.09</v>
      </c>
      <c r="H59" s="22">
        <v>-1.8205000000014799</v>
      </c>
      <c r="I59" s="22">
        <v>2.09</v>
      </c>
      <c r="J59" s="22">
        <v>1565</v>
      </c>
      <c r="K59" s="22">
        <v>-1564.7305000000015</v>
      </c>
      <c r="L59" s="22">
        <v>-1564.7305000000015</v>
      </c>
      <c r="M59" s="22">
        <v>4231.13</v>
      </c>
      <c r="N59" s="22">
        <v>2440</v>
      </c>
      <c r="O59" s="22">
        <v>226.39949999999862</v>
      </c>
      <c r="P59" s="22"/>
      <c r="Q59" s="29"/>
    </row>
    <row r="60" spans="1:17" x14ac:dyDescent="0.3">
      <c r="A60" s="27">
        <v>45</v>
      </c>
      <c r="B60" s="28" t="s">
        <v>104</v>
      </c>
      <c r="C60" s="27" t="s">
        <v>58</v>
      </c>
      <c r="D60" s="22"/>
      <c r="E60" s="22"/>
      <c r="F60" s="22">
        <v>172029</v>
      </c>
      <c r="G60" s="22">
        <v>-172029</v>
      </c>
      <c r="H60" s="22">
        <v>-1.28160000000116</v>
      </c>
      <c r="I60" s="22">
        <v>235865.45</v>
      </c>
      <c r="J60" s="22">
        <v>119633.84</v>
      </c>
      <c r="K60" s="22">
        <v>116230.32840000003</v>
      </c>
      <c r="L60" s="22">
        <v>116230.32840000003</v>
      </c>
      <c r="M60" s="22">
        <v>184694.66</v>
      </c>
      <c r="N60" s="22">
        <v>199040</v>
      </c>
      <c r="O60" s="22">
        <v>101884.98840000003</v>
      </c>
      <c r="P60" s="22"/>
      <c r="Q60" s="29"/>
    </row>
    <row r="61" spans="1:17" x14ac:dyDescent="0.3">
      <c r="A61" s="27">
        <v>46</v>
      </c>
      <c r="B61" s="28" t="s">
        <v>105</v>
      </c>
      <c r="C61" s="27" t="s">
        <v>58</v>
      </c>
      <c r="D61" s="22"/>
      <c r="E61" s="22"/>
      <c r="F61" s="22">
        <v>6068.7</v>
      </c>
      <c r="G61" s="22">
        <v>-6068.7</v>
      </c>
      <c r="H61" s="22">
        <v>-0.90000000000009095</v>
      </c>
      <c r="I61" s="22">
        <v>3991.05</v>
      </c>
      <c r="J61" s="22">
        <v>3766</v>
      </c>
      <c r="K61" s="22">
        <v>224.15000000000009</v>
      </c>
      <c r="L61" s="22">
        <v>224.15000000000009</v>
      </c>
      <c r="M61" s="22">
        <v>388410.37</v>
      </c>
      <c r="N61" s="22">
        <v>102462</v>
      </c>
      <c r="O61" s="22">
        <v>286172.52</v>
      </c>
      <c r="P61" s="22"/>
      <c r="Q61" s="29"/>
    </row>
    <row r="62" spans="1:17" x14ac:dyDescent="0.3">
      <c r="A62" s="27">
        <v>47</v>
      </c>
      <c r="B62" s="28" t="s">
        <v>106</v>
      </c>
      <c r="C62" s="27" t="s">
        <v>58</v>
      </c>
      <c r="D62" s="22"/>
      <c r="E62" s="22"/>
      <c r="F62" s="22">
        <v>640187</v>
      </c>
      <c r="G62" s="22">
        <v>-640187</v>
      </c>
      <c r="H62" s="22">
        <v>182526.01629999999</v>
      </c>
      <c r="I62" s="22">
        <v>2465618.2400000002</v>
      </c>
      <c r="J62" s="22">
        <v>1449104.03</v>
      </c>
      <c r="K62" s="22">
        <v>1199040.2263</v>
      </c>
      <c r="L62" s="22">
        <v>1199040.2263</v>
      </c>
      <c r="M62" s="22">
        <v>1283404.28</v>
      </c>
      <c r="N62" s="22">
        <v>1868789</v>
      </c>
      <c r="O62" s="22">
        <v>613655.50630000001</v>
      </c>
      <c r="P62" s="22"/>
      <c r="Q62" s="29"/>
    </row>
    <row r="63" spans="1:17" x14ac:dyDescent="0.3">
      <c r="A63" s="27">
        <v>48</v>
      </c>
      <c r="B63" s="28" t="s">
        <v>108</v>
      </c>
      <c r="C63" s="27" t="s">
        <v>58</v>
      </c>
      <c r="D63" s="22"/>
      <c r="E63" s="22"/>
      <c r="F63" s="22">
        <v>130931</v>
      </c>
      <c r="G63" s="22">
        <v>-130931</v>
      </c>
      <c r="H63" s="22">
        <v>-0.80999999999471595</v>
      </c>
      <c r="I63" s="22">
        <v>31693.9</v>
      </c>
      <c r="J63" s="22">
        <v>31694.27</v>
      </c>
      <c r="K63" s="22">
        <v>-1.1799999999930151</v>
      </c>
      <c r="L63" s="22">
        <v>-1.1799999999930151</v>
      </c>
      <c r="M63" s="22">
        <v>20944.89</v>
      </c>
      <c r="N63" s="22">
        <v>63374</v>
      </c>
      <c r="O63" s="22">
        <v>-42430.289999999994</v>
      </c>
      <c r="P63" s="22"/>
      <c r="Q63" s="29"/>
    </row>
    <row r="64" spans="1:17" x14ac:dyDescent="0.3">
      <c r="A64" s="27">
        <v>49</v>
      </c>
      <c r="B64" s="28" t="s">
        <v>109</v>
      </c>
      <c r="C64" s="27" t="s">
        <v>58</v>
      </c>
      <c r="D64" s="22"/>
      <c r="E64" s="22"/>
      <c r="F64" s="22">
        <v>1096938</v>
      </c>
      <c r="G64" s="22">
        <v>-1096938</v>
      </c>
      <c r="H64" s="22">
        <v>172570.50899999999</v>
      </c>
      <c r="I64" s="22">
        <v>1919551.9</v>
      </c>
      <c r="J64" s="22">
        <v>1409854.93</v>
      </c>
      <c r="K64" s="22">
        <v>682267.47900000005</v>
      </c>
      <c r="L64" s="22">
        <v>682267.47900000005</v>
      </c>
      <c r="M64" s="22">
        <v>922586.44</v>
      </c>
      <c r="N64" s="22">
        <v>1171205</v>
      </c>
      <c r="O64" s="22">
        <v>433648.91899999999</v>
      </c>
      <c r="P64" s="22"/>
      <c r="Q64" s="29" t="s">
        <v>288</v>
      </c>
    </row>
    <row r="65" spans="1:17" x14ac:dyDescent="0.3">
      <c r="A65" s="27">
        <v>50</v>
      </c>
      <c r="B65" s="28" t="s">
        <v>110</v>
      </c>
      <c r="C65" s="27" t="s">
        <v>58</v>
      </c>
      <c r="D65" s="22"/>
      <c r="E65" s="22"/>
      <c r="F65" s="22">
        <v>384690</v>
      </c>
      <c r="G65" s="22">
        <v>-384690</v>
      </c>
      <c r="H65" s="22">
        <v>-0.43100000001140898</v>
      </c>
      <c r="I65" s="22">
        <v>1100489.3799999999</v>
      </c>
      <c r="J65" s="22">
        <v>580348.68999999994</v>
      </c>
      <c r="K65" s="22">
        <v>520140.25899999985</v>
      </c>
      <c r="L65" s="22">
        <v>520140.25899999985</v>
      </c>
      <c r="M65" s="22">
        <v>404331.17</v>
      </c>
      <c r="N65" s="22">
        <v>763483</v>
      </c>
      <c r="O65" s="22">
        <v>160988.42899999977</v>
      </c>
      <c r="P65" s="22"/>
      <c r="Q65" s="29" t="s">
        <v>288</v>
      </c>
    </row>
    <row r="66" spans="1:17" x14ac:dyDescent="0.3">
      <c r="A66" s="27">
        <v>51</v>
      </c>
      <c r="B66" s="28" t="s">
        <v>111</v>
      </c>
      <c r="C66" s="27" t="s">
        <v>58</v>
      </c>
      <c r="D66" s="22"/>
      <c r="E66" s="22"/>
      <c r="F66" s="22">
        <v>2282845</v>
      </c>
      <c r="G66" s="22">
        <v>-2282845</v>
      </c>
      <c r="H66" s="22">
        <v>698349.98560000001</v>
      </c>
      <c r="I66" s="22">
        <v>4658778.1900000004</v>
      </c>
      <c r="J66" s="22">
        <v>3782106.9</v>
      </c>
      <c r="K66" s="22">
        <v>1575021.2756000008</v>
      </c>
      <c r="L66" s="22">
        <v>1575021.2756000008</v>
      </c>
      <c r="M66" s="22">
        <v>2221539</v>
      </c>
      <c r="N66" s="22">
        <v>2501339</v>
      </c>
      <c r="O66" s="22">
        <v>1295221.2756000008</v>
      </c>
      <c r="P66" s="22"/>
      <c r="Q66" s="29" t="s">
        <v>288</v>
      </c>
    </row>
    <row r="67" spans="1:17" x14ac:dyDescent="0.3">
      <c r="A67" s="27">
        <v>52</v>
      </c>
      <c r="B67" s="28" t="s">
        <v>112</v>
      </c>
      <c r="C67" s="27" t="s">
        <v>58</v>
      </c>
      <c r="D67" s="22"/>
      <c r="E67" s="22"/>
      <c r="F67" s="22">
        <v>230530</v>
      </c>
      <c r="G67" s="22">
        <v>-230530</v>
      </c>
      <c r="H67" s="22">
        <v>565389.85979999998</v>
      </c>
      <c r="I67" s="22">
        <v>688500.31</v>
      </c>
      <c r="J67" s="22">
        <v>527244.67000000004</v>
      </c>
      <c r="K67" s="22">
        <v>726645.49979999999</v>
      </c>
      <c r="L67" s="22">
        <v>726645.49979999999</v>
      </c>
      <c r="M67" s="22">
        <v>245811.79</v>
      </c>
      <c r="N67" s="22">
        <v>278921</v>
      </c>
      <c r="O67" s="22">
        <v>693536.28980000003</v>
      </c>
      <c r="P67" s="22">
        <f t="shared" si="0"/>
        <v>447724.49979999999</v>
      </c>
      <c r="Q67" s="29" t="s">
        <v>288</v>
      </c>
    </row>
    <row r="68" spans="1:17" x14ac:dyDescent="0.3">
      <c r="A68" s="27">
        <v>53</v>
      </c>
      <c r="B68" s="28" t="s">
        <v>113</v>
      </c>
      <c r="C68" s="27" t="s">
        <v>58</v>
      </c>
      <c r="D68" s="22"/>
      <c r="E68" s="22"/>
      <c r="F68" s="22">
        <v>1748288.3</v>
      </c>
      <c r="G68" s="22">
        <v>-1748288.3</v>
      </c>
      <c r="H68" s="22">
        <v>80005.955600000103</v>
      </c>
      <c r="I68" s="22">
        <v>2306553.15</v>
      </c>
      <c r="J68" s="22">
        <v>1439245.49</v>
      </c>
      <c r="K68" s="22">
        <v>947313.6155999999</v>
      </c>
      <c r="L68" s="22">
        <v>947313.6155999999</v>
      </c>
      <c r="M68" s="22">
        <v>690741.63</v>
      </c>
      <c r="N68" s="22">
        <v>1150436</v>
      </c>
      <c r="O68" s="22">
        <v>487619.24560000002</v>
      </c>
      <c r="P68" s="22"/>
      <c r="Q68" s="29" t="s">
        <v>288</v>
      </c>
    </row>
    <row r="69" spans="1:17" x14ac:dyDescent="0.3">
      <c r="A69" s="27"/>
      <c r="B69" s="28" t="s">
        <v>116</v>
      </c>
      <c r="C69" s="28"/>
      <c r="D69" s="28"/>
      <c r="E69" s="28"/>
      <c r="F69" s="28"/>
      <c r="G69" s="28"/>
      <c r="H69" s="28"/>
      <c r="I69" s="28"/>
      <c r="J69" s="28"/>
      <c r="K69" s="22">
        <v>0</v>
      </c>
      <c r="L69" s="28"/>
      <c r="M69" s="28"/>
      <c r="N69" s="28">
        <v>149556</v>
      </c>
      <c r="O69" s="22">
        <v>-149556</v>
      </c>
      <c r="P69" s="22"/>
      <c r="Q69" s="29"/>
    </row>
    <row r="70" spans="1:17" x14ac:dyDescent="0.3">
      <c r="A70" s="27">
        <v>54</v>
      </c>
      <c r="B70" s="28" t="s">
        <v>289</v>
      </c>
      <c r="C70" s="27" t="s">
        <v>118</v>
      </c>
      <c r="D70" s="22">
        <v>57310593.337429449</v>
      </c>
      <c r="E70" s="22">
        <v>5968129.7166727502</v>
      </c>
      <c r="F70" s="22">
        <v>4303760.4000000004</v>
      </c>
      <c r="G70" s="22">
        <v>58974962.654102199</v>
      </c>
      <c r="H70" s="22">
        <v>697084.92579999997</v>
      </c>
      <c r="I70" s="22">
        <v>721518.98459999985</v>
      </c>
      <c r="J70" s="22">
        <v>2331844</v>
      </c>
      <c r="K70" s="22">
        <v>-913240.08960000006</v>
      </c>
      <c r="L70" s="22">
        <v>-913240.08960000006</v>
      </c>
      <c r="M70" s="22">
        <v>0</v>
      </c>
      <c r="N70" s="22">
        <v>1824186</v>
      </c>
      <c r="O70" s="22">
        <v>-2737426.0896000001</v>
      </c>
      <c r="P70" s="22"/>
      <c r="Q70" s="29"/>
    </row>
    <row r="71" spans="1:17" x14ac:dyDescent="0.3">
      <c r="A71" s="27">
        <v>55</v>
      </c>
      <c r="B71" s="28" t="s">
        <v>290</v>
      </c>
      <c r="C71" s="27" t="s">
        <v>118</v>
      </c>
      <c r="D71" s="22"/>
      <c r="E71" s="22"/>
      <c r="F71" s="22">
        <v>2642678.4</v>
      </c>
      <c r="G71" s="22"/>
      <c r="H71" s="22">
        <v>25196092.8873</v>
      </c>
      <c r="I71" s="22">
        <v>3677309.2514999998</v>
      </c>
      <c r="J71" s="22">
        <v>1206781.2</v>
      </c>
      <c r="K71" s="22">
        <v>27666620.9388</v>
      </c>
      <c r="L71" s="22">
        <v>27666620.9388</v>
      </c>
      <c r="M71" s="22">
        <v>0</v>
      </c>
      <c r="N71" s="22">
        <v>0</v>
      </c>
      <c r="O71" s="22">
        <v>27666620.9388</v>
      </c>
      <c r="P71" s="22">
        <f t="shared" ref="P71:P131" si="1">L71-N71</f>
        <v>27666620.9388</v>
      </c>
      <c r="Q71" s="29"/>
    </row>
    <row r="72" spans="1:17" x14ac:dyDescent="0.3">
      <c r="A72" s="27">
        <v>56</v>
      </c>
      <c r="B72" s="28" t="s">
        <v>291</v>
      </c>
      <c r="C72" s="27" t="s">
        <v>118</v>
      </c>
      <c r="D72" s="22"/>
      <c r="E72" s="22"/>
      <c r="F72" s="22">
        <v>1587880.8</v>
      </c>
      <c r="G72" s="22"/>
      <c r="H72" s="22">
        <v>15531290.188200001</v>
      </c>
      <c r="I72" s="22">
        <v>892007.15509200073</v>
      </c>
      <c r="J72" s="22"/>
      <c r="K72" s="22">
        <v>16423297.343292002</v>
      </c>
      <c r="L72" s="22">
        <v>16423297.343292002</v>
      </c>
      <c r="M72" s="22">
        <v>0</v>
      </c>
      <c r="N72" s="22">
        <v>0</v>
      </c>
      <c r="O72" s="22">
        <v>16423297.343292002</v>
      </c>
      <c r="P72" s="22">
        <f t="shared" si="1"/>
        <v>16423297.343292002</v>
      </c>
      <c r="Q72" s="29"/>
    </row>
    <row r="73" spans="1:17" x14ac:dyDescent="0.3">
      <c r="A73" s="27"/>
      <c r="B73" s="28" t="s">
        <v>116</v>
      </c>
      <c r="C73" s="28"/>
      <c r="D73" s="28"/>
      <c r="E73" s="28"/>
      <c r="F73" s="28"/>
      <c r="G73" s="28"/>
      <c r="H73" s="28"/>
      <c r="I73" s="28"/>
      <c r="J73" s="28"/>
      <c r="K73" s="22">
        <v>0</v>
      </c>
      <c r="L73" s="28"/>
      <c r="M73" s="28"/>
      <c r="N73" s="28"/>
      <c r="O73" s="22">
        <v>0</v>
      </c>
      <c r="P73" s="22">
        <f t="shared" si="1"/>
        <v>0</v>
      </c>
      <c r="Q73" s="29"/>
    </row>
    <row r="74" spans="1:17" x14ac:dyDescent="0.3">
      <c r="A74" s="27">
        <v>57</v>
      </c>
      <c r="B74" s="28" t="s">
        <v>121</v>
      </c>
      <c r="C74" s="27" t="s">
        <v>58</v>
      </c>
      <c r="D74" s="22">
        <v>759853.72014099825</v>
      </c>
      <c r="E74" s="22">
        <v>76475.656537455565</v>
      </c>
      <c r="F74" s="22">
        <v>0</v>
      </c>
      <c r="G74" s="22">
        <v>836329.37667845376</v>
      </c>
      <c r="H74" s="22">
        <v>-264195.25589999999</v>
      </c>
      <c r="I74" s="22">
        <v>56863.040000000452</v>
      </c>
      <c r="J74" s="22">
        <v>0</v>
      </c>
      <c r="K74" s="22">
        <v>-207332.21589999954</v>
      </c>
      <c r="L74" s="22">
        <v>-207332.21589999954</v>
      </c>
      <c r="M74" s="22">
        <v>0</v>
      </c>
      <c r="N74" s="22">
        <v>0</v>
      </c>
      <c r="O74" s="22">
        <v>-207332.21589999954</v>
      </c>
      <c r="P74" s="22"/>
      <c r="Q74" s="29"/>
    </row>
    <row r="75" spans="1:17" x14ac:dyDescent="0.3">
      <c r="A75" s="27">
        <v>58</v>
      </c>
      <c r="B75" s="28" t="s">
        <v>122</v>
      </c>
      <c r="C75" s="27" t="s">
        <v>123</v>
      </c>
      <c r="D75" s="22">
        <v>21648284.4496</v>
      </c>
      <c r="E75" s="22">
        <v>75606.080000000002</v>
      </c>
      <c r="F75" s="22">
        <v>0</v>
      </c>
      <c r="G75" s="22">
        <v>21723890.529599998</v>
      </c>
      <c r="H75" s="22">
        <v>21723890.529599998</v>
      </c>
      <c r="I75" s="22">
        <v>256472.32187499999</v>
      </c>
      <c r="J75" s="22">
        <v>0</v>
      </c>
      <c r="K75" s="22">
        <v>21980362.851474997</v>
      </c>
      <c r="L75" s="22">
        <v>21980362.851474997</v>
      </c>
      <c r="M75" s="22">
        <v>2767737.2800000007</v>
      </c>
      <c r="N75" s="22">
        <v>0</v>
      </c>
      <c r="O75" s="22">
        <v>24748100.131474998</v>
      </c>
      <c r="P75" s="22">
        <f t="shared" si="1"/>
        <v>21980362.851474997</v>
      </c>
      <c r="Q75" s="29" t="s">
        <v>292</v>
      </c>
    </row>
    <row r="76" spans="1:17" x14ac:dyDescent="0.3">
      <c r="A76" s="27">
        <v>59</v>
      </c>
      <c r="B76" s="28" t="s">
        <v>125</v>
      </c>
      <c r="C76" s="27" t="s">
        <v>123</v>
      </c>
      <c r="D76" s="22">
        <v>3300309.3298999998</v>
      </c>
      <c r="E76" s="22">
        <v>673010.01</v>
      </c>
      <c r="F76" s="22">
        <v>0</v>
      </c>
      <c r="G76" s="22">
        <v>3973319.3399</v>
      </c>
      <c r="H76" s="22">
        <v>3973319.3399</v>
      </c>
      <c r="I76" s="22">
        <v>15294.3</v>
      </c>
      <c r="J76" s="22">
        <v>0</v>
      </c>
      <c r="K76" s="22">
        <v>3988613.6398999998</v>
      </c>
      <c r="L76" s="22">
        <v>3988613.6398999998</v>
      </c>
      <c r="M76" s="22">
        <v>12051.9</v>
      </c>
      <c r="N76" s="22">
        <v>0</v>
      </c>
      <c r="O76" s="22">
        <v>4000665.5398999997</v>
      </c>
      <c r="P76" s="22">
        <f t="shared" si="1"/>
        <v>3988613.6398999998</v>
      </c>
      <c r="Q76" s="29" t="s">
        <v>292</v>
      </c>
    </row>
    <row r="77" spans="1:17" x14ac:dyDescent="0.3">
      <c r="A77" s="27">
        <v>60</v>
      </c>
      <c r="B77" s="28" t="s">
        <v>127</v>
      </c>
      <c r="C77" s="27" t="s">
        <v>123</v>
      </c>
      <c r="D77" s="22">
        <v>30494581.109999999</v>
      </c>
      <c r="E77" s="22">
        <v>724696.39</v>
      </c>
      <c r="F77" s="22">
        <v>0</v>
      </c>
      <c r="G77" s="22">
        <v>31219277.5</v>
      </c>
      <c r="H77" s="22">
        <v>31219277.5</v>
      </c>
      <c r="I77" s="22">
        <v>0</v>
      </c>
      <c r="J77" s="22">
        <v>0</v>
      </c>
      <c r="K77" s="22">
        <v>31219277.5</v>
      </c>
      <c r="L77" s="22">
        <v>31219277.5</v>
      </c>
      <c r="M77" s="22">
        <v>4049682.1750000003</v>
      </c>
      <c r="N77" s="22">
        <v>0</v>
      </c>
      <c r="O77" s="22">
        <v>35268959.674999997</v>
      </c>
      <c r="P77" s="22">
        <f t="shared" si="1"/>
        <v>31219277.5</v>
      </c>
      <c r="Q77" s="29" t="s">
        <v>292</v>
      </c>
    </row>
    <row r="78" spans="1:17" x14ac:dyDescent="0.3">
      <c r="A78" s="27">
        <v>61</v>
      </c>
      <c r="B78" s="28" t="s">
        <v>128</v>
      </c>
      <c r="C78" s="27" t="s">
        <v>123</v>
      </c>
      <c r="D78" s="22">
        <v>7568829</v>
      </c>
      <c r="E78" s="22">
        <v>10684164</v>
      </c>
      <c r="F78" s="22">
        <v>0</v>
      </c>
      <c r="G78" s="22">
        <v>18252993</v>
      </c>
      <c r="H78" s="22">
        <v>18252993</v>
      </c>
      <c r="I78" s="22">
        <v>5471277</v>
      </c>
      <c r="J78" s="22">
        <v>0</v>
      </c>
      <c r="K78" s="22">
        <v>23724270</v>
      </c>
      <c r="L78" s="22">
        <v>23724270</v>
      </c>
      <c r="M78" s="22">
        <v>8438094</v>
      </c>
      <c r="N78" s="22">
        <v>0</v>
      </c>
      <c r="O78" s="22">
        <v>32162364</v>
      </c>
      <c r="P78" s="22">
        <f t="shared" si="1"/>
        <v>23724270</v>
      </c>
      <c r="Q78" s="29" t="s">
        <v>292</v>
      </c>
    </row>
    <row r="79" spans="1:17" x14ac:dyDescent="0.3">
      <c r="A79" s="27">
        <v>62</v>
      </c>
      <c r="B79" s="28" t="s">
        <v>129</v>
      </c>
      <c r="C79" s="27" t="s">
        <v>123</v>
      </c>
      <c r="D79" s="22">
        <v>7564607.0528999995</v>
      </c>
      <c r="E79" s="22">
        <v>533559.44999999995</v>
      </c>
      <c r="F79" s="22">
        <v>0</v>
      </c>
      <c r="G79" s="22">
        <v>8098166.5028999997</v>
      </c>
      <c r="H79" s="22">
        <v>8098166.5028999997</v>
      </c>
      <c r="I79" s="22">
        <v>1580915.5999999999</v>
      </c>
      <c r="J79" s="22">
        <v>0</v>
      </c>
      <c r="K79" s="22">
        <v>9679082.1029000003</v>
      </c>
      <c r="L79" s="22">
        <v>9679082.1029000003</v>
      </c>
      <c r="M79" s="22">
        <v>0</v>
      </c>
      <c r="N79" s="22">
        <v>0</v>
      </c>
      <c r="O79" s="22">
        <v>9679082.1029000003</v>
      </c>
      <c r="P79" s="22">
        <f t="shared" si="1"/>
        <v>9679082.1029000003</v>
      </c>
      <c r="Q79" s="29" t="s">
        <v>292</v>
      </c>
    </row>
    <row r="80" spans="1:17" ht="28" x14ac:dyDescent="0.3">
      <c r="A80" s="27">
        <v>63</v>
      </c>
      <c r="B80" s="28" t="s">
        <v>131</v>
      </c>
      <c r="C80" s="27" t="s">
        <v>123</v>
      </c>
      <c r="D80" s="22">
        <v>17708290.414999999</v>
      </c>
      <c r="E80" s="22">
        <v>5000498.63</v>
      </c>
      <c r="F80" s="22">
        <v>0</v>
      </c>
      <c r="G80" s="22">
        <v>22708789.044999998</v>
      </c>
      <c r="H80" s="22">
        <v>22708789.044999998</v>
      </c>
      <c r="I80" s="22">
        <v>9852560.6199999992</v>
      </c>
      <c r="J80" s="22">
        <v>0</v>
      </c>
      <c r="K80" s="22">
        <v>32561349.664999999</v>
      </c>
      <c r="L80" s="22">
        <v>32561349.664999999</v>
      </c>
      <c r="M80" s="22">
        <v>1684504.4</v>
      </c>
      <c r="N80" s="22">
        <v>0</v>
      </c>
      <c r="O80" s="22">
        <v>34245854.064999998</v>
      </c>
      <c r="P80" s="22">
        <f t="shared" si="1"/>
        <v>32561349.664999999</v>
      </c>
      <c r="Q80" s="29" t="s">
        <v>267</v>
      </c>
    </row>
    <row r="81" spans="1:17" ht="28" x14ac:dyDescent="0.3">
      <c r="A81" s="27">
        <v>64</v>
      </c>
      <c r="B81" s="28" t="s">
        <v>268</v>
      </c>
      <c r="C81" s="27" t="s">
        <v>123</v>
      </c>
      <c r="D81" s="22">
        <v>17708290.414999999</v>
      </c>
      <c r="E81" s="22"/>
      <c r="F81" s="22">
        <v>0</v>
      </c>
      <c r="G81" s="22">
        <v>17708290.414999999</v>
      </c>
      <c r="H81" s="22">
        <v>17708290.414999999</v>
      </c>
      <c r="I81" s="22">
        <v>3326977.75</v>
      </c>
      <c r="J81" s="22">
        <v>0</v>
      </c>
      <c r="K81" s="22">
        <v>21035268.164999999</v>
      </c>
      <c r="L81" s="22">
        <v>21035268.164999999</v>
      </c>
      <c r="M81" s="22">
        <v>0</v>
      </c>
      <c r="N81" s="22">
        <v>0</v>
      </c>
      <c r="O81" s="22">
        <v>21035268.164999999</v>
      </c>
      <c r="P81" s="22">
        <f t="shared" si="1"/>
        <v>21035268.164999999</v>
      </c>
      <c r="Q81" s="29" t="s">
        <v>267</v>
      </c>
    </row>
    <row r="82" spans="1:17" ht="28" x14ac:dyDescent="0.3">
      <c r="A82" s="27">
        <v>65</v>
      </c>
      <c r="B82" s="28" t="s">
        <v>135</v>
      </c>
      <c r="C82" s="27" t="s">
        <v>123</v>
      </c>
      <c r="D82" s="22">
        <v>17708290.414999999</v>
      </c>
      <c r="E82" s="22">
        <v>4411457.6900000004</v>
      </c>
      <c r="F82" s="22">
        <v>0</v>
      </c>
      <c r="G82" s="22">
        <v>22119748.105</v>
      </c>
      <c r="H82" s="22">
        <v>22119748.105</v>
      </c>
      <c r="I82" s="22">
        <v>10970628.68</v>
      </c>
      <c r="J82" s="22">
        <v>0</v>
      </c>
      <c r="K82" s="22">
        <v>33090376.785</v>
      </c>
      <c r="L82" s="22">
        <v>33090376.785</v>
      </c>
      <c r="M82" s="22">
        <v>3200804.94</v>
      </c>
      <c r="N82" s="22">
        <v>0</v>
      </c>
      <c r="O82" s="22">
        <v>36291181.725000001</v>
      </c>
      <c r="P82" s="22">
        <f t="shared" si="1"/>
        <v>33090376.785</v>
      </c>
      <c r="Q82" s="29" t="s">
        <v>267</v>
      </c>
    </row>
    <row r="83" spans="1:17" ht="28" x14ac:dyDescent="0.3">
      <c r="A83" s="27">
        <v>66</v>
      </c>
      <c r="B83" s="28" t="s">
        <v>137</v>
      </c>
      <c r="C83" s="27" t="s">
        <v>123</v>
      </c>
      <c r="D83" s="22">
        <v>17708290.414999999</v>
      </c>
      <c r="E83" s="22">
        <v>582690.78</v>
      </c>
      <c r="F83" s="22">
        <v>0</v>
      </c>
      <c r="G83" s="22">
        <v>18290981.195</v>
      </c>
      <c r="H83" s="22">
        <v>18290981.195</v>
      </c>
      <c r="I83" s="22">
        <v>1736359.42</v>
      </c>
      <c r="J83" s="22">
        <v>0</v>
      </c>
      <c r="K83" s="22">
        <v>20027340.615000002</v>
      </c>
      <c r="L83" s="22">
        <v>20027340.615000002</v>
      </c>
      <c r="M83" s="22">
        <v>4051134.18</v>
      </c>
      <c r="N83" s="22">
        <v>0</v>
      </c>
      <c r="O83" s="22">
        <v>24078474.795000002</v>
      </c>
      <c r="P83" s="22">
        <f t="shared" si="1"/>
        <v>20027340.615000002</v>
      </c>
      <c r="Q83" s="29" t="s">
        <v>267</v>
      </c>
    </row>
    <row r="84" spans="1:17" x14ac:dyDescent="0.3">
      <c r="A84" s="27"/>
      <c r="B84" s="28" t="s">
        <v>116</v>
      </c>
      <c r="C84" s="28"/>
      <c r="D84" s="28"/>
      <c r="E84" s="28"/>
      <c r="F84" s="28"/>
      <c r="G84" s="28"/>
      <c r="H84" s="28"/>
      <c r="I84" s="28"/>
      <c r="J84" s="28"/>
      <c r="K84" s="22">
        <v>0</v>
      </c>
      <c r="L84" s="28"/>
      <c r="M84" s="28"/>
      <c r="N84" s="28"/>
      <c r="O84" s="22">
        <v>0</v>
      </c>
      <c r="P84" s="22">
        <f t="shared" si="1"/>
        <v>0</v>
      </c>
      <c r="Q84" s="29"/>
    </row>
    <row r="85" spans="1:17" x14ac:dyDescent="0.3">
      <c r="A85" s="27">
        <v>67</v>
      </c>
      <c r="B85" s="28" t="s">
        <v>139</v>
      </c>
      <c r="C85" s="27" t="s">
        <v>123</v>
      </c>
      <c r="D85" s="22">
        <v>1577525.4361</v>
      </c>
      <c r="E85" s="22">
        <v>368352.65</v>
      </c>
      <c r="F85" s="22">
        <v>0</v>
      </c>
      <c r="G85" s="22">
        <v>1945878.0861</v>
      </c>
      <c r="H85" s="22">
        <v>1945878.0861</v>
      </c>
      <c r="I85" s="22">
        <v>1906388.0275000001</v>
      </c>
      <c r="J85" s="22">
        <v>0</v>
      </c>
      <c r="K85" s="22">
        <v>3852266.1135999998</v>
      </c>
      <c r="L85" s="22">
        <v>3852266.1135999998</v>
      </c>
      <c r="M85" s="22">
        <v>0</v>
      </c>
      <c r="N85" s="22">
        <v>0</v>
      </c>
      <c r="O85" s="22">
        <v>3852266.1135999998</v>
      </c>
      <c r="P85" s="22">
        <f t="shared" si="1"/>
        <v>3852266.1135999998</v>
      </c>
      <c r="Q85" s="29" t="s">
        <v>292</v>
      </c>
    </row>
    <row r="86" spans="1:17" ht="28" x14ac:dyDescent="0.3">
      <c r="A86" s="27">
        <v>68</v>
      </c>
      <c r="B86" s="28" t="s">
        <v>141</v>
      </c>
      <c r="C86" s="27" t="s">
        <v>123</v>
      </c>
      <c r="D86" s="22">
        <v>7558223.2625000002</v>
      </c>
      <c r="E86" s="22"/>
      <c r="F86" s="22">
        <v>0</v>
      </c>
      <c r="G86" s="22">
        <v>7558223.2625000002</v>
      </c>
      <c r="H86" s="22">
        <v>7558223.2625000002</v>
      </c>
      <c r="I86" s="22">
        <v>1189935.72</v>
      </c>
      <c r="J86" s="22">
        <v>0</v>
      </c>
      <c r="K86" s="22">
        <v>8748158.9824999999</v>
      </c>
      <c r="L86" s="22">
        <v>8748158.9824999999</v>
      </c>
      <c r="M86" s="22">
        <v>573205</v>
      </c>
      <c r="N86" s="22">
        <v>0</v>
      </c>
      <c r="O86" s="22">
        <v>9321363.9824999999</v>
      </c>
      <c r="P86" s="22">
        <f t="shared" si="1"/>
        <v>8748158.9824999999</v>
      </c>
      <c r="Q86" s="29" t="s">
        <v>269</v>
      </c>
    </row>
    <row r="87" spans="1:17" ht="28" x14ac:dyDescent="0.3">
      <c r="A87" s="27">
        <v>69</v>
      </c>
      <c r="B87" s="28" t="s">
        <v>143</v>
      </c>
      <c r="C87" s="27" t="s">
        <v>123</v>
      </c>
      <c r="D87" s="22">
        <v>7558223.2625000002</v>
      </c>
      <c r="E87" s="22"/>
      <c r="F87" s="22">
        <v>0</v>
      </c>
      <c r="G87" s="22">
        <v>7558223.2625000002</v>
      </c>
      <c r="H87" s="22">
        <v>7558223.2625000002</v>
      </c>
      <c r="I87" s="22">
        <v>1799866.83</v>
      </c>
      <c r="J87" s="22">
        <v>0</v>
      </c>
      <c r="K87" s="22">
        <v>9358090.0925000012</v>
      </c>
      <c r="L87" s="22">
        <v>9358090.0925000012</v>
      </c>
      <c r="M87" s="22">
        <v>913293.3</v>
      </c>
      <c r="N87" s="22">
        <v>0</v>
      </c>
      <c r="O87" s="22">
        <v>10271383.392500002</v>
      </c>
      <c r="P87" s="22">
        <f t="shared" si="1"/>
        <v>9358090.0925000012</v>
      </c>
      <c r="Q87" s="29" t="s">
        <v>269</v>
      </c>
    </row>
    <row r="88" spans="1:17" ht="28" x14ac:dyDescent="0.3">
      <c r="A88" s="27">
        <v>70</v>
      </c>
      <c r="B88" s="28" t="s">
        <v>145</v>
      </c>
      <c r="C88" s="27" t="s">
        <v>123</v>
      </c>
      <c r="D88" s="22">
        <v>7558223.2625000002</v>
      </c>
      <c r="E88" s="22"/>
      <c r="F88" s="22">
        <v>0</v>
      </c>
      <c r="G88" s="22">
        <v>7558223.2625000002</v>
      </c>
      <c r="H88" s="22">
        <v>7558223.2625000002</v>
      </c>
      <c r="I88" s="22">
        <v>2795095.62</v>
      </c>
      <c r="J88" s="22">
        <v>0</v>
      </c>
      <c r="K88" s="22">
        <v>10353318.8825</v>
      </c>
      <c r="L88" s="22">
        <v>10353318.8825</v>
      </c>
      <c r="M88" s="22">
        <v>464536.78</v>
      </c>
      <c r="N88" s="22">
        <v>0</v>
      </c>
      <c r="O88" s="22">
        <v>10817855.6625</v>
      </c>
      <c r="P88" s="22">
        <f t="shared" si="1"/>
        <v>10353318.8825</v>
      </c>
      <c r="Q88" s="29" t="s">
        <v>269</v>
      </c>
    </row>
    <row r="89" spans="1:17" ht="28" x14ac:dyDescent="0.3">
      <c r="A89" s="27">
        <v>71</v>
      </c>
      <c r="B89" s="28" t="s">
        <v>147</v>
      </c>
      <c r="C89" s="27" t="s">
        <v>123</v>
      </c>
      <c r="D89" s="22">
        <v>7558223.2625000002</v>
      </c>
      <c r="E89" s="22"/>
      <c r="F89" s="22">
        <v>0</v>
      </c>
      <c r="G89" s="22">
        <v>7558223.2625000002</v>
      </c>
      <c r="H89" s="22">
        <v>7558223.2625000002</v>
      </c>
      <c r="I89" s="22">
        <v>775092.37</v>
      </c>
      <c r="J89" s="22">
        <v>0</v>
      </c>
      <c r="K89" s="22">
        <v>8333315.6325000003</v>
      </c>
      <c r="L89" s="22">
        <v>8333315.6325000003</v>
      </c>
      <c r="M89" s="22">
        <v>625682.87</v>
      </c>
      <c r="N89" s="22">
        <v>0</v>
      </c>
      <c r="O89" s="22">
        <v>8958998.5024999995</v>
      </c>
      <c r="P89" s="22">
        <f t="shared" si="1"/>
        <v>8333315.6325000003</v>
      </c>
      <c r="Q89" s="29" t="s">
        <v>269</v>
      </c>
    </row>
    <row r="90" spans="1:17" x14ac:dyDescent="0.3">
      <c r="A90" s="27"/>
      <c r="B90" s="28" t="s">
        <v>116</v>
      </c>
      <c r="C90" s="28"/>
      <c r="D90" s="28"/>
      <c r="E90" s="28"/>
      <c r="F90" s="28"/>
      <c r="G90" s="28"/>
      <c r="H90" s="28"/>
      <c r="I90" s="28"/>
      <c r="J90" s="28"/>
      <c r="K90" s="22">
        <v>0</v>
      </c>
      <c r="L90" s="28"/>
      <c r="M90" s="28"/>
      <c r="N90" s="28"/>
      <c r="O90" s="22">
        <v>0</v>
      </c>
      <c r="P90" s="22">
        <f t="shared" si="1"/>
        <v>0</v>
      </c>
      <c r="Q90" s="29"/>
    </row>
    <row r="91" spans="1:17" ht="28" x14ac:dyDescent="0.3">
      <c r="A91" s="27">
        <v>72</v>
      </c>
      <c r="B91" s="28" t="s">
        <v>149</v>
      </c>
      <c r="C91" s="27" t="s">
        <v>123</v>
      </c>
      <c r="D91" s="22">
        <v>31146893.182500001</v>
      </c>
      <c r="E91" s="22"/>
      <c r="F91" s="22">
        <v>0</v>
      </c>
      <c r="G91" s="22">
        <v>31146893.182500001</v>
      </c>
      <c r="H91" s="22">
        <v>31146893.182500001</v>
      </c>
      <c r="I91" s="22">
        <v>20679686.66</v>
      </c>
      <c r="J91" s="22">
        <v>0</v>
      </c>
      <c r="K91" s="22">
        <v>51826579.842500001</v>
      </c>
      <c r="L91" s="22">
        <v>51826579.842500001</v>
      </c>
      <c r="M91" s="22">
        <v>14558174.998</v>
      </c>
      <c r="N91" s="22">
        <v>0</v>
      </c>
      <c r="O91" s="22">
        <v>66384754.840499997</v>
      </c>
      <c r="P91" s="22">
        <f t="shared" si="1"/>
        <v>51826579.842500001</v>
      </c>
      <c r="Q91" s="29" t="s">
        <v>293</v>
      </c>
    </row>
    <row r="92" spans="1:17" ht="28" x14ac:dyDescent="0.3">
      <c r="A92" s="27">
        <v>73</v>
      </c>
      <c r="B92" s="28" t="s">
        <v>151</v>
      </c>
      <c r="C92" s="27" t="s">
        <v>123</v>
      </c>
      <c r="D92" s="22">
        <v>31146893.182500001</v>
      </c>
      <c r="E92" s="22"/>
      <c r="F92" s="22">
        <v>0</v>
      </c>
      <c r="G92" s="22">
        <v>31146893.182500001</v>
      </c>
      <c r="H92" s="22">
        <v>31146893.182500001</v>
      </c>
      <c r="I92" s="22">
        <v>59307</v>
      </c>
      <c r="J92" s="22">
        <v>0</v>
      </c>
      <c r="K92" s="22">
        <v>31206200.182500001</v>
      </c>
      <c r="L92" s="22">
        <v>31206200.182500001</v>
      </c>
      <c r="M92" s="22">
        <v>39480</v>
      </c>
      <c r="N92" s="22">
        <v>0</v>
      </c>
      <c r="O92" s="22">
        <v>31245680.182500001</v>
      </c>
      <c r="P92" s="22">
        <f t="shared" si="1"/>
        <v>31206200.182500001</v>
      </c>
      <c r="Q92" s="29" t="s">
        <v>293</v>
      </c>
    </row>
    <row r="93" spans="1:17" ht="28" x14ac:dyDescent="0.3">
      <c r="A93" s="27">
        <v>74</v>
      </c>
      <c r="B93" s="28" t="s">
        <v>153</v>
      </c>
      <c r="C93" s="27" t="s">
        <v>123</v>
      </c>
      <c r="D93" s="22">
        <v>31146893.182500001</v>
      </c>
      <c r="E93" s="22"/>
      <c r="F93" s="22">
        <v>0</v>
      </c>
      <c r="G93" s="22">
        <v>31146893.182500001</v>
      </c>
      <c r="H93" s="22">
        <v>31146893.182500001</v>
      </c>
      <c r="I93" s="22">
        <v>11699663.970000001</v>
      </c>
      <c r="J93" s="22">
        <v>0</v>
      </c>
      <c r="K93" s="22">
        <v>42846557.152500004</v>
      </c>
      <c r="L93" s="22">
        <v>42846557.152500004</v>
      </c>
      <c r="M93" s="22">
        <v>7412675.5599999996</v>
      </c>
      <c r="N93" s="22">
        <v>0</v>
      </c>
      <c r="O93" s="22">
        <v>50259232.712500006</v>
      </c>
      <c r="P93" s="22">
        <f t="shared" si="1"/>
        <v>42846557.152500004</v>
      </c>
      <c r="Q93" s="29" t="s">
        <v>293</v>
      </c>
    </row>
    <row r="94" spans="1:17" ht="28" x14ac:dyDescent="0.3">
      <c r="A94" s="27">
        <v>75</v>
      </c>
      <c r="B94" s="28" t="s">
        <v>155</v>
      </c>
      <c r="C94" s="27" t="s">
        <v>123</v>
      </c>
      <c r="D94" s="22">
        <v>31146893.182500001</v>
      </c>
      <c r="E94" s="22"/>
      <c r="F94" s="22">
        <v>0</v>
      </c>
      <c r="G94" s="22">
        <v>31146893.182500001</v>
      </c>
      <c r="H94" s="22">
        <v>31146893.182500001</v>
      </c>
      <c r="I94" s="22">
        <v>6775770</v>
      </c>
      <c r="J94" s="22">
        <v>0</v>
      </c>
      <c r="K94" s="22">
        <v>37922663.182500005</v>
      </c>
      <c r="L94" s="22">
        <v>37922663.182500005</v>
      </c>
      <c r="M94" s="22">
        <v>4296180</v>
      </c>
      <c r="N94" s="22">
        <v>0</v>
      </c>
      <c r="O94" s="22">
        <v>42218843.182500005</v>
      </c>
      <c r="P94" s="22">
        <f t="shared" si="1"/>
        <v>37922663.182500005</v>
      </c>
      <c r="Q94" s="29" t="s">
        <v>293</v>
      </c>
    </row>
    <row r="95" spans="1:17" x14ac:dyDescent="0.3">
      <c r="A95" s="27"/>
      <c r="B95" s="28" t="s">
        <v>116</v>
      </c>
      <c r="C95" s="28"/>
      <c r="D95" s="28"/>
      <c r="E95" s="28"/>
      <c r="F95" s="28"/>
      <c r="G95" s="28"/>
      <c r="H95" s="28"/>
      <c r="I95" s="28"/>
      <c r="J95" s="28"/>
      <c r="K95" s="22">
        <v>0</v>
      </c>
      <c r="L95" s="28"/>
      <c r="M95" s="28"/>
      <c r="N95" s="28"/>
      <c r="O95" s="22">
        <v>0</v>
      </c>
      <c r="P95" s="22">
        <f t="shared" si="1"/>
        <v>0</v>
      </c>
      <c r="Q95" s="29"/>
    </row>
    <row r="96" spans="1:17" ht="42" x14ac:dyDescent="0.3">
      <c r="A96" s="27">
        <v>76</v>
      </c>
      <c r="B96" s="28" t="s">
        <v>157</v>
      </c>
      <c r="C96" s="27" t="s">
        <v>123</v>
      </c>
      <c r="D96" s="22">
        <v>5557588.3703846196</v>
      </c>
      <c r="E96" s="22"/>
      <c r="F96" s="22">
        <v>0</v>
      </c>
      <c r="G96" s="22">
        <v>5557588.3703846196</v>
      </c>
      <c r="H96" s="22">
        <v>5557588.3703846196</v>
      </c>
      <c r="I96" s="22">
        <v>0</v>
      </c>
      <c r="J96" s="22">
        <v>0</v>
      </c>
      <c r="K96" s="22">
        <v>5557588.3703846196</v>
      </c>
      <c r="L96" s="22">
        <v>5557588.3703846196</v>
      </c>
      <c r="M96" s="22">
        <v>137936.85999999999</v>
      </c>
      <c r="N96" s="22">
        <v>0</v>
      </c>
      <c r="O96" s="22">
        <v>5695525.2303846199</v>
      </c>
      <c r="P96" s="22">
        <f t="shared" si="1"/>
        <v>5557588.3703846196</v>
      </c>
      <c r="Q96" s="29" t="s">
        <v>294</v>
      </c>
    </row>
    <row r="97" spans="1:17" ht="42" x14ac:dyDescent="0.3">
      <c r="A97" s="27">
        <v>77</v>
      </c>
      <c r="B97" s="28" t="s">
        <v>159</v>
      </c>
      <c r="C97" s="27" t="s">
        <v>123</v>
      </c>
      <c r="D97" s="22">
        <v>5557588.3703846196</v>
      </c>
      <c r="E97" s="22"/>
      <c r="F97" s="22">
        <v>0</v>
      </c>
      <c r="G97" s="22">
        <v>5557588.3703846196</v>
      </c>
      <c r="H97" s="22">
        <v>5557588.3703846196</v>
      </c>
      <c r="I97" s="22"/>
      <c r="J97" s="22">
        <v>0</v>
      </c>
      <c r="K97" s="22">
        <v>5557588.3703846196</v>
      </c>
      <c r="L97" s="22">
        <v>5557588.3703846196</v>
      </c>
      <c r="M97" s="22">
        <v>0</v>
      </c>
      <c r="N97" s="22">
        <v>0</v>
      </c>
      <c r="O97" s="22">
        <v>5557588.3703846196</v>
      </c>
      <c r="P97" s="22">
        <f t="shared" si="1"/>
        <v>5557588.3703846196</v>
      </c>
      <c r="Q97" s="29" t="s">
        <v>294</v>
      </c>
    </row>
    <row r="98" spans="1:17" ht="42" x14ac:dyDescent="0.3">
      <c r="A98" s="27">
        <v>78</v>
      </c>
      <c r="B98" s="28" t="s">
        <v>161</v>
      </c>
      <c r="C98" s="27" t="s">
        <v>123</v>
      </c>
      <c r="D98" s="22">
        <v>5557588.3703846196</v>
      </c>
      <c r="E98" s="22"/>
      <c r="F98" s="22">
        <v>0</v>
      </c>
      <c r="G98" s="22">
        <v>5557588.3703846196</v>
      </c>
      <c r="H98" s="22">
        <v>5557588.3703846196</v>
      </c>
      <c r="I98" s="22">
        <v>9.3699999999999992</v>
      </c>
      <c r="J98" s="22">
        <v>0</v>
      </c>
      <c r="K98" s="22">
        <v>5557597.7403846197</v>
      </c>
      <c r="L98" s="22">
        <v>5557597.7403846197</v>
      </c>
      <c r="M98" s="22">
        <v>0</v>
      </c>
      <c r="N98" s="22">
        <v>0</v>
      </c>
      <c r="O98" s="22">
        <v>5557597.7403846197</v>
      </c>
      <c r="P98" s="22">
        <f t="shared" si="1"/>
        <v>5557597.7403846197</v>
      </c>
      <c r="Q98" s="29" t="s">
        <v>294</v>
      </c>
    </row>
    <row r="99" spans="1:17" ht="42" x14ac:dyDescent="0.3">
      <c r="A99" s="27">
        <v>79</v>
      </c>
      <c r="B99" s="28" t="s">
        <v>162</v>
      </c>
      <c r="C99" s="27" t="s">
        <v>123</v>
      </c>
      <c r="D99" s="22">
        <v>5557588.3703846196</v>
      </c>
      <c r="E99" s="22"/>
      <c r="F99" s="22">
        <v>0</v>
      </c>
      <c r="G99" s="22">
        <v>5557588.3703846196</v>
      </c>
      <c r="H99" s="22">
        <v>5557588.3703846196</v>
      </c>
      <c r="I99" s="22">
        <v>3.83</v>
      </c>
      <c r="J99" s="22">
        <v>0</v>
      </c>
      <c r="K99" s="22">
        <v>5557592.2003846196</v>
      </c>
      <c r="L99" s="22">
        <v>5557592.2003846196</v>
      </c>
      <c r="M99" s="22">
        <v>7757.06</v>
      </c>
      <c r="N99" s="22">
        <v>0</v>
      </c>
      <c r="O99" s="22">
        <v>5565349.2603846192</v>
      </c>
      <c r="P99" s="22">
        <f t="shared" si="1"/>
        <v>5557592.2003846196</v>
      </c>
      <c r="Q99" s="29" t="s">
        <v>294</v>
      </c>
    </row>
    <row r="100" spans="1:17" ht="42" x14ac:dyDescent="0.3">
      <c r="A100" s="27">
        <v>80</v>
      </c>
      <c r="B100" s="28" t="s">
        <v>164</v>
      </c>
      <c r="C100" s="27" t="s">
        <v>123</v>
      </c>
      <c r="D100" s="22">
        <v>5557588.3703846196</v>
      </c>
      <c r="E100" s="22"/>
      <c r="F100" s="22">
        <v>0</v>
      </c>
      <c r="G100" s="22">
        <v>5557588.3703846196</v>
      </c>
      <c r="H100" s="22">
        <v>5557588.3703846196</v>
      </c>
      <c r="I100" s="22">
        <v>432419.99</v>
      </c>
      <c r="J100" s="22">
        <v>0</v>
      </c>
      <c r="K100" s="22">
        <v>5990008.3603846198</v>
      </c>
      <c r="L100" s="22">
        <v>5990008.3603846198</v>
      </c>
      <c r="M100" s="22">
        <v>338606.88</v>
      </c>
      <c r="N100" s="22">
        <v>0</v>
      </c>
      <c r="O100" s="22">
        <v>6328615.2403846197</v>
      </c>
      <c r="P100" s="22">
        <f t="shared" si="1"/>
        <v>5990008.3603846198</v>
      </c>
      <c r="Q100" s="29" t="s">
        <v>294</v>
      </c>
    </row>
    <row r="101" spans="1:17" ht="42" x14ac:dyDescent="0.3">
      <c r="A101" s="27">
        <v>81</v>
      </c>
      <c r="B101" s="28" t="s">
        <v>165</v>
      </c>
      <c r="C101" s="27" t="s">
        <v>123</v>
      </c>
      <c r="D101" s="22">
        <v>5557588.3703846196</v>
      </c>
      <c r="E101" s="22"/>
      <c r="F101" s="22">
        <v>0</v>
      </c>
      <c r="G101" s="22">
        <v>5557588.3703846196</v>
      </c>
      <c r="H101" s="22">
        <v>5557588.3703846196</v>
      </c>
      <c r="I101" s="22">
        <v>7316.92</v>
      </c>
      <c r="J101" s="22">
        <v>0</v>
      </c>
      <c r="K101" s="22">
        <v>5564905.2903846195</v>
      </c>
      <c r="L101" s="22">
        <v>5564905.2903846195</v>
      </c>
      <c r="M101" s="22">
        <v>712085.68</v>
      </c>
      <c r="N101" s="22">
        <v>0</v>
      </c>
      <c r="O101" s="22">
        <v>6276990.9703846192</v>
      </c>
      <c r="P101" s="22">
        <f t="shared" si="1"/>
        <v>5564905.2903846195</v>
      </c>
      <c r="Q101" s="29" t="s">
        <v>294</v>
      </c>
    </row>
    <row r="102" spans="1:17" ht="42" x14ac:dyDescent="0.3">
      <c r="A102" s="27">
        <v>82</v>
      </c>
      <c r="B102" s="28" t="s">
        <v>166</v>
      </c>
      <c r="C102" s="27" t="s">
        <v>123</v>
      </c>
      <c r="D102" s="22">
        <v>5557588.3703846196</v>
      </c>
      <c r="E102" s="22"/>
      <c r="F102" s="22">
        <v>0</v>
      </c>
      <c r="G102" s="22">
        <v>5557588.3703846196</v>
      </c>
      <c r="H102" s="22">
        <v>5557588.3703846196</v>
      </c>
      <c r="I102" s="22">
        <v>4520300.1100000003</v>
      </c>
      <c r="J102" s="22">
        <v>0</v>
      </c>
      <c r="K102" s="22">
        <v>10077888.48038462</v>
      </c>
      <c r="L102" s="22">
        <v>10077888.48038462</v>
      </c>
      <c r="M102" s="22">
        <v>2352907.85</v>
      </c>
      <c r="N102" s="22">
        <v>0</v>
      </c>
      <c r="O102" s="22">
        <v>12430796.33038462</v>
      </c>
      <c r="P102" s="22">
        <f t="shared" si="1"/>
        <v>10077888.48038462</v>
      </c>
      <c r="Q102" s="29" t="s">
        <v>294</v>
      </c>
    </row>
    <row r="103" spans="1:17" ht="42" x14ac:dyDescent="0.3">
      <c r="A103" s="27">
        <v>83</v>
      </c>
      <c r="B103" s="28" t="s">
        <v>168</v>
      </c>
      <c r="C103" s="27" t="s">
        <v>123</v>
      </c>
      <c r="D103" s="22">
        <v>5557588.3703846196</v>
      </c>
      <c r="E103" s="22"/>
      <c r="F103" s="22">
        <v>0</v>
      </c>
      <c r="G103" s="22">
        <v>5557588.3703846196</v>
      </c>
      <c r="H103" s="22">
        <v>5557588.3703846196</v>
      </c>
      <c r="I103" s="22">
        <v>58105.49</v>
      </c>
      <c r="J103" s="22">
        <v>0</v>
      </c>
      <c r="K103" s="22">
        <v>5615693.8603846198</v>
      </c>
      <c r="L103" s="22">
        <v>5615693.8603846198</v>
      </c>
      <c r="M103" s="22">
        <v>38398.97</v>
      </c>
      <c r="N103" s="22">
        <v>0</v>
      </c>
      <c r="O103" s="22">
        <v>5654092.8303846195</v>
      </c>
      <c r="P103" s="22">
        <f t="shared" si="1"/>
        <v>5615693.8603846198</v>
      </c>
      <c r="Q103" s="29" t="s">
        <v>294</v>
      </c>
    </row>
    <row r="104" spans="1:17" ht="42" x14ac:dyDescent="0.3">
      <c r="A104" s="27">
        <v>84</v>
      </c>
      <c r="B104" s="28" t="s">
        <v>169</v>
      </c>
      <c r="C104" s="27" t="s">
        <v>123</v>
      </c>
      <c r="D104" s="22">
        <v>5557588.3703846196</v>
      </c>
      <c r="E104" s="22"/>
      <c r="F104" s="22">
        <v>0</v>
      </c>
      <c r="G104" s="22">
        <v>5557588.3703846196</v>
      </c>
      <c r="H104" s="22">
        <v>5557588.3703846196</v>
      </c>
      <c r="I104" s="22">
        <v>3519178.49</v>
      </c>
      <c r="J104" s="22">
        <v>0</v>
      </c>
      <c r="K104" s="22">
        <v>9076766.8603846207</v>
      </c>
      <c r="L104" s="22">
        <v>9076766.8603846207</v>
      </c>
      <c r="M104" s="22">
        <v>1691408.47</v>
      </c>
      <c r="N104" s="22">
        <v>0</v>
      </c>
      <c r="O104" s="22">
        <v>10768175.330384621</v>
      </c>
      <c r="P104" s="22">
        <f t="shared" si="1"/>
        <v>9076766.8603846207</v>
      </c>
      <c r="Q104" s="29" t="s">
        <v>294</v>
      </c>
    </row>
    <row r="105" spans="1:17" ht="42" x14ac:dyDescent="0.3">
      <c r="A105" s="27">
        <v>85</v>
      </c>
      <c r="B105" s="28" t="s">
        <v>170</v>
      </c>
      <c r="C105" s="27" t="s">
        <v>123</v>
      </c>
      <c r="D105" s="22">
        <v>5557588.3703846196</v>
      </c>
      <c r="E105" s="22"/>
      <c r="F105" s="22">
        <v>0</v>
      </c>
      <c r="G105" s="22">
        <v>5557588.3703846196</v>
      </c>
      <c r="H105" s="22">
        <v>5557588.3703846196</v>
      </c>
      <c r="I105" s="22">
        <v>2017563.86</v>
      </c>
      <c r="J105" s="22">
        <v>0</v>
      </c>
      <c r="K105" s="22">
        <v>7575152.2303846199</v>
      </c>
      <c r="L105" s="22">
        <v>7575152.2303846199</v>
      </c>
      <c r="M105" s="22">
        <v>741273.82</v>
      </c>
      <c r="N105" s="22">
        <v>0</v>
      </c>
      <c r="O105" s="22">
        <v>8316426.0503846202</v>
      </c>
      <c r="P105" s="22">
        <f t="shared" si="1"/>
        <v>7575152.2303846199</v>
      </c>
      <c r="Q105" s="29" t="s">
        <v>294</v>
      </c>
    </row>
    <row r="106" spans="1:17" ht="42" x14ac:dyDescent="0.3">
      <c r="A106" s="27">
        <v>86</v>
      </c>
      <c r="B106" s="28" t="s">
        <v>171</v>
      </c>
      <c r="C106" s="27" t="s">
        <v>123</v>
      </c>
      <c r="D106" s="22">
        <v>5557588.3703846196</v>
      </c>
      <c r="E106" s="22"/>
      <c r="F106" s="22">
        <v>0</v>
      </c>
      <c r="G106" s="22">
        <v>5557588.3703846196</v>
      </c>
      <c r="H106" s="22">
        <v>5557588.3703846196</v>
      </c>
      <c r="I106" s="22">
        <v>8541093.3599999994</v>
      </c>
      <c r="J106" s="22">
        <v>0</v>
      </c>
      <c r="K106" s="22">
        <v>14098681.730384618</v>
      </c>
      <c r="L106" s="22">
        <v>14098681.730384618</v>
      </c>
      <c r="M106" s="22">
        <v>4072822.78</v>
      </c>
      <c r="N106" s="22">
        <v>0</v>
      </c>
      <c r="O106" s="22">
        <v>18171504.510384619</v>
      </c>
      <c r="P106" s="22">
        <f t="shared" si="1"/>
        <v>14098681.730384618</v>
      </c>
      <c r="Q106" s="29" t="s">
        <v>294</v>
      </c>
    </row>
    <row r="107" spans="1:17" ht="42" x14ac:dyDescent="0.3">
      <c r="A107" s="27">
        <v>87</v>
      </c>
      <c r="B107" s="28" t="s">
        <v>172</v>
      </c>
      <c r="C107" s="27" t="s">
        <v>123</v>
      </c>
      <c r="D107" s="22">
        <v>5557588.3703846196</v>
      </c>
      <c r="E107" s="22"/>
      <c r="F107" s="22">
        <v>0</v>
      </c>
      <c r="G107" s="22">
        <v>5557588.3703846196</v>
      </c>
      <c r="H107" s="22">
        <v>5557588.3703846196</v>
      </c>
      <c r="I107" s="22">
        <v>1262250.56</v>
      </c>
      <c r="J107" s="22">
        <v>0</v>
      </c>
      <c r="K107" s="22">
        <v>6819838.9303846192</v>
      </c>
      <c r="L107" s="22">
        <v>6819838.9303846192</v>
      </c>
      <c r="M107" s="22">
        <v>450654.94</v>
      </c>
      <c r="N107" s="22">
        <v>0</v>
      </c>
      <c r="O107" s="22">
        <v>7270493.8703846196</v>
      </c>
      <c r="P107" s="22">
        <f t="shared" si="1"/>
        <v>6819838.9303846192</v>
      </c>
      <c r="Q107" s="29" t="s">
        <v>294</v>
      </c>
    </row>
    <row r="108" spans="1:17" ht="42" x14ac:dyDescent="0.3">
      <c r="A108" s="27">
        <v>88</v>
      </c>
      <c r="B108" s="28" t="s">
        <v>173</v>
      </c>
      <c r="C108" s="27" t="s">
        <v>123</v>
      </c>
      <c r="D108" s="22">
        <v>5557588.3703846196</v>
      </c>
      <c r="E108" s="22"/>
      <c r="F108" s="22">
        <v>0</v>
      </c>
      <c r="G108" s="22">
        <v>5557588.3703846196</v>
      </c>
      <c r="H108" s="22">
        <v>5557588.3703846196</v>
      </c>
      <c r="I108" s="22">
        <v>4228680.78</v>
      </c>
      <c r="J108" s="22">
        <v>0</v>
      </c>
      <c r="K108" s="22">
        <v>9786269.1503846198</v>
      </c>
      <c r="L108" s="22">
        <v>9786269.1503846198</v>
      </c>
      <c r="M108" s="22">
        <v>1266359.6599999999</v>
      </c>
      <c r="N108" s="22">
        <v>0</v>
      </c>
      <c r="O108" s="22">
        <v>11052628.81038462</v>
      </c>
      <c r="P108" s="22">
        <f t="shared" si="1"/>
        <v>9786269.1503846198</v>
      </c>
      <c r="Q108" s="29" t="s">
        <v>294</v>
      </c>
    </row>
    <row r="109" spans="1:17" x14ac:dyDescent="0.3">
      <c r="A109" s="27"/>
      <c r="B109" s="28" t="s">
        <v>116</v>
      </c>
      <c r="C109" s="28"/>
      <c r="D109" s="28"/>
      <c r="E109" s="28"/>
      <c r="F109" s="28"/>
      <c r="G109" s="28"/>
      <c r="H109" s="28"/>
      <c r="I109" s="28"/>
      <c r="J109" s="28"/>
      <c r="K109" s="22">
        <v>0</v>
      </c>
      <c r="L109" s="28"/>
      <c r="M109" s="28"/>
      <c r="N109" s="28"/>
      <c r="O109" s="22">
        <v>0</v>
      </c>
      <c r="P109" s="22">
        <f t="shared" si="1"/>
        <v>0</v>
      </c>
      <c r="Q109" s="29"/>
    </row>
    <row r="110" spans="1:17" x14ac:dyDescent="0.3">
      <c r="A110" s="27">
        <v>89</v>
      </c>
      <c r="B110" s="28" t="s">
        <v>98</v>
      </c>
      <c r="C110" s="27" t="s">
        <v>58</v>
      </c>
      <c r="D110" s="22">
        <v>440436</v>
      </c>
      <c r="E110" s="22">
        <v>5344600</v>
      </c>
      <c r="F110" s="22">
        <v>6443208</v>
      </c>
      <c r="G110" s="22">
        <v>-658172</v>
      </c>
      <c r="H110" s="22">
        <v>-1120004</v>
      </c>
      <c r="I110" s="22">
        <v>3647518</v>
      </c>
      <c r="J110" s="22">
        <v>7460108</v>
      </c>
      <c r="K110" s="22">
        <v>-4932594</v>
      </c>
      <c r="L110" s="22">
        <v>-4932594</v>
      </c>
      <c r="M110" s="22">
        <v>0</v>
      </c>
      <c r="N110" s="22">
        <v>3810840</v>
      </c>
      <c r="O110" s="22">
        <v>-8743434</v>
      </c>
      <c r="P110" s="22"/>
      <c r="Q110" s="29"/>
    </row>
    <row r="111" spans="1:17" x14ac:dyDescent="0.3">
      <c r="A111" s="27">
        <v>90</v>
      </c>
      <c r="B111" s="28" t="s">
        <v>96</v>
      </c>
      <c r="C111" s="27" t="s">
        <v>58</v>
      </c>
      <c r="D111" s="22">
        <v>231904.56</v>
      </c>
      <c r="E111" s="22">
        <v>687314.04448499985</v>
      </c>
      <c r="F111" s="22">
        <v>231904.46</v>
      </c>
      <c r="G111" s="22">
        <v>687314.14448499982</v>
      </c>
      <c r="H111" s="22">
        <v>121979.5769</v>
      </c>
      <c r="I111" s="22">
        <v>1559772.0225</v>
      </c>
      <c r="J111" s="22">
        <v>721000</v>
      </c>
      <c r="K111" s="22">
        <v>960751.59939999995</v>
      </c>
      <c r="L111" s="22">
        <v>960751.59939999995</v>
      </c>
      <c r="M111" s="22">
        <v>0</v>
      </c>
      <c r="N111" s="22">
        <v>4805557.68</v>
      </c>
      <c r="O111" s="22">
        <v>-3844806.0806</v>
      </c>
      <c r="P111" s="22"/>
      <c r="Q111" s="29"/>
    </row>
    <row r="112" spans="1:17" x14ac:dyDescent="0.3">
      <c r="A112" s="27">
        <v>91</v>
      </c>
      <c r="B112" s="28" t="s">
        <v>295</v>
      </c>
      <c r="C112" s="27" t="s">
        <v>58</v>
      </c>
      <c r="D112" s="22">
        <v>494816.02016087802</v>
      </c>
      <c r="E112" s="22">
        <v>0</v>
      </c>
      <c r="F112" s="22">
        <v>0</v>
      </c>
      <c r="G112" s="22">
        <v>494816.02016087802</v>
      </c>
      <c r="H112" s="22">
        <v>-494816.02016087802</v>
      </c>
      <c r="I112" s="22">
        <v>0</v>
      </c>
      <c r="J112" s="22">
        <v>0</v>
      </c>
      <c r="K112" s="22">
        <v>-494816.02016087802</v>
      </c>
      <c r="L112" s="22">
        <v>-494816.02016087802</v>
      </c>
      <c r="M112" s="22">
        <v>0</v>
      </c>
      <c r="N112" s="22">
        <v>100000</v>
      </c>
      <c r="O112" s="22">
        <v>-594816.02016087808</v>
      </c>
      <c r="P112" s="22"/>
      <c r="Q112" s="28"/>
    </row>
    <row r="113" spans="1:17" x14ac:dyDescent="0.3">
      <c r="A113" s="27">
        <v>92</v>
      </c>
      <c r="B113" s="28" t="s">
        <v>176</v>
      </c>
      <c r="C113" s="27" t="s">
        <v>177</v>
      </c>
      <c r="D113" s="22">
        <v>5047000.5329154395</v>
      </c>
      <c r="E113" s="22">
        <v>21327537.5</v>
      </c>
      <c r="F113" s="22">
        <v>9991292.3000000007</v>
      </c>
      <c r="G113" s="22">
        <v>16383245.732915439</v>
      </c>
      <c r="H113" s="22">
        <v>16383246.502900001</v>
      </c>
      <c r="I113" s="22">
        <v>12430101.5</v>
      </c>
      <c r="J113" s="22">
        <v>16383246.5</v>
      </c>
      <c r="K113" s="22">
        <v>12430101.502900001</v>
      </c>
      <c r="L113" s="22">
        <v>12430101.502900001</v>
      </c>
      <c r="M113" s="22">
        <v>24147963</v>
      </c>
      <c r="N113" s="22">
        <v>1880452</v>
      </c>
      <c r="O113" s="22">
        <v>34697612.502900004</v>
      </c>
      <c r="P113" s="22">
        <f t="shared" si="1"/>
        <v>10549649.502900001</v>
      </c>
      <c r="Q113" s="28" t="s">
        <v>296</v>
      </c>
    </row>
    <row r="114" spans="1:17" x14ac:dyDescent="0.3">
      <c r="A114" s="27">
        <v>93</v>
      </c>
      <c r="B114" s="28" t="s">
        <v>179</v>
      </c>
      <c r="C114" s="27" t="s">
        <v>177</v>
      </c>
      <c r="D114" s="22">
        <v>-0.25424267802736722</v>
      </c>
      <c r="E114" s="22">
        <v>593619</v>
      </c>
      <c r="F114" s="22">
        <v>0</v>
      </c>
      <c r="G114" s="22">
        <v>593618.74575732194</v>
      </c>
      <c r="H114" s="22">
        <v>593618.74580000003</v>
      </c>
      <c r="I114" s="22">
        <v>8061863</v>
      </c>
      <c r="J114" s="22">
        <v>654611</v>
      </c>
      <c r="K114" s="22">
        <v>8000870.7457999997</v>
      </c>
      <c r="L114" s="22">
        <v>8000870.7457999997</v>
      </c>
      <c r="M114" s="22">
        <v>8568528.5</v>
      </c>
      <c r="N114" s="22">
        <v>0</v>
      </c>
      <c r="O114" s="22">
        <v>16569399.2458</v>
      </c>
      <c r="P114" s="22">
        <f t="shared" si="1"/>
        <v>8000870.7457999997</v>
      </c>
      <c r="Q114" s="28" t="s">
        <v>296</v>
      </c>
    </row>
    <row r="115" spans="1:17" x14ac:dyDescent="0.3">
      <c r="A115" s="27">
        <v>94</v>
      </c>
      <c r="B115" s="28" t="s">
        <v>180</v>
      </c>
      <c r="C115" s="27" t="s">
        <v>177</v>
      </c>
      <c r="D115" s="22">
        <v>101090.99918001669</v>
      </c>
      <c r="E115" s="22">
        <v>216670.57416666666</v>
      </c>
      <c r="F115" s="22">
        <v>274041.46000000002</v>
      </c>
      <c r="G115" s="22">
        <v>43720.113346683327</v>
      </c>
      <c r="H115" s="22">
        <v>43720.4</v>
      </c>
      <c r="I115" s="22">
        <v>1877126.61</v>
      </c>
      <c r="J115" s="22">
        <v>110882.23</v>
      </c>
      <c r="K115" s="22">
        <v>1809964.78</v>
      </c>
      <c r="L115" s="22">
        <v>1809964.78</v>
      </c>
      <c r="M115" s="22">
        <v>2260527.4649999999</v>
      </c>
      <c r="N115" s="22">
        <v>1515432</v>
      </c>
      <c r="O115" s="22">
        <v>2555060.2450000001</v>
      </c>
      <c r="P115" s="22">
        <f t="shared" si="1"/>
        <v>294532.78000000003</v>
      </c>
      <c r="Q115" s="28" t="s">
        <v>296</v>
      </c>
    </row>
    <row r="116" spans="1:17" x14ac:dyDescent="0.3">
      <c r="A116" s="27">
        <v>95</v>
      </c>
      <c r="B116" s="28" t="s">
        <v>181</v>
      </c>
      <c r="C116" s="27" t="s">
        <v>177</v>
      </c>
      <c r="D116" s="22">
        <v>1929677.5462716594</v>
      </c>
      <c r="E116" s="22">
        <v>13200662.94974309</v>
      </c>
      <c r="F116" s="22">
        <v>12164877.42</v>
      </c>
      <c r="G116" s="22">
        <v>2965463.0760147497</v>
      </c>
      <c r="H116" s="22">
        <v>2965463.0691</v>
      </c>
      <c r="I116" s="22">
        <v>14746798.109999999</v>
      </c>
      <c r="J116" s="22">
        <v>10628250.32</v>
      </c>
      <c r="K116" s="22">
        <v>7084010.8590999991</v>
      </c>
      <c r="L116" s="22">
        <v>7084010.8590999991</v>
      </c>
      <c r="M116" s="22">
        <v>7011122.3208917445</v>
      </c>
      <c r="N116" s="22">
        <v>6875245.3700000001</v>
      </c>
      <c r="O116" s="22">
        <v>7219887.8099917443</v>
      </c>
      <c r="P116" s="22">
        <f t="shared" si="1"/>
        <v>208765.48909999896</v>
      </c>
      <c r="Q116" s="28" t="s">
        <v>296</v>
      </c>
    </row>
    <row r="117" spans="1:17" x14ac:dyDescent="0.3">
      <c r="A117" s="27">
        <v>96</v>
      </c>
      <c r="B117" s="28" t="s">
        <v>297</v>
      </c>
      <c r="C117" s="27" t="s">
        <v>177</v>
      </c>
      <c r="D117" s="22">
        <v>1236161.2985813972</v>
      </c>
      <c r="E117" s="22">
        <v>8139194.5592571376</v>
      </c>
      <c r="F117" s="22">
        <v>7132202.6500000004</v>
      </c>
      <c r="G117" s="22">
        <v>2243153.2078385334</v>
      </c>
      <c r="H117" s="22">
        <v>2243153.1934000002</v>
      </c>
      <c r="I117" s="22">
        <v>11754434.630000001</v>
      </c>
      <c r="J117" s="22">
        <v>8904071.7699999996</v>
      </c>
      <c r="K117" s="22">
        <v>5093516.0534000024</v>
      </c>
      <c r="L117" s="22">
        <v>5093516.0534000024</v>
      </c>
      <c r="M117" s="22">
        <v>8301168.3411835711</v>
      </c>
      <c r="N117" s="22">
        <v>5887703.6399999997</v>
      </c>
      <c r="O117" s="22">
        <v>7506980.7545835739</v>
      </c>
      <c r="P117" s="22"/>
      <c r="Q117" s="28" t="s">
        <v>296</v>
      </c>
    </row>
    <row r="118" spans="1:17" x14ac:dyDescent="0.3">
      <c r="A118" s="27">
        <v>97</v>
      </c>
      <c r="B118" s="28" t="s">
        <v>183</v>
      </c>
      <c r="C118" s="27" t="s">
        <v>177</v>
      </c>
      <c r="D118" s="22">
        <v>-2333690.5022799745</v>
      </c>
      <c r="E118" s="22">
        <v>5666139.9999999972</v>
      </c>
      <c r="F118" s="22">
        <v>1958684.5</v>
      </c>
      <c r="G118" s="22">
        <v>1373764.9977200227</v>
      </c>
      <c r="H118" s="22">
        <v>1583629.9976999999</v>
      </c>
      <c r="I118" s="22">
        <v>11177740</v>
      </c>
      <c r="J118" s="22">
        <v>7360415</v>
      </c>
      <c r="K118" s="22">
        <v>5400954.9977000002</v>
      </c>
      <c r="L118" s="22">
        <v>5400954.9977000002</v>
      </c>
      <c r="M118" s="22">
        <v>3815454.9999999977</v>
      </c>
      <c r="N118" s="22">
        <v>7269640</v>
      </c>
      <c r="O118" s="22">
        <v>1946769.9976999983</v>
      </c>
      <c r="P118" s="22"/>
      <c r="Q118" s="28" t="s">
        <v>296</v>
      </c>
    </row>
    <row r="119" spans="1:17" x14ac:dyDescent="0.3">
      <c r="A119" s="27">
        <v>98</v>
      </c>
      <c r="B119" s="28" t="s">
        <v>184</v>
      </c>
      <c r="C119" s="27" t="s">
        <v>177</v>
      </c>
      <c r="D119" s="22">
        <v>2939.7568790798141</v>
      </c>
      <c r="E119" s="22">
        <v>13936.823886127619</v>
      </c>
      <c r="F119" s="22">
        <v>13786</v>
      </c>
      <c r="G119" s="22">
        <v>3090.5807652074327</v>
      </c>
      <c r="H119" s="22">
        <v>3089.7680999999998</v>
      </c>
      <c r="I119" s="22">
        <v>6572.42</v>
      </c>
      <c r="J119" s="22">
        <v>8931.77</v>
      </c>
      <c r="K119" s="22">
        <v>730.41809999999896</v>
      </c>
      <c r="L119" s="22">
        <v>730.41809999999896</v>
      </c>
      <c r="M119" s="22">
        <v>9265.8420540012448</v>
      </c>
      <c r="N119" s="22">
        <v>10410.31</v>
      </c>
      <c r="O119" s="22">
        <v>-414.0498459987557</v>
      </c>
      <c r="P119" s="22"/>
      <c r="Q119" s="28" t="s">
        <v>296</v>
      </c>
    </row>
    <row r="120" spans="1:17" x14ac:dyDescent="0.3">
      <c r="A120" s="27">
        <v>99</v>
      </c>
      <c r="B120" s="28" t="s">
        <v>185</v>
      </c>
      <c r="C120" s="27" t="s">
        <v>177</v>
      </c>
      <c r="D120" s="22">
        <v>2608230.4135203324</v>
      </c>
      <c r="E120" s="22">
        <v>8686888.0288136136</v>
      </c>
      <c r="F120" s="22">
        <v>10116748.41</v>
      </c>
      <c r="G120" s="22">
        <v>1178370.0323339459</v>
      </c>
      <c r="H120" s="22">
        <v>1178370.0331999999</v>
      </c>
      <c r="I120" s="22">
        <v>1740481.09</v>
      </c>
      <c r="J120" s="22">
        <v>951966</v>
      </c>
      <c r="K120" s="22">
        <v>1966885.1232000003</v>
      </c>
      <c r="L120" s="22">
        <v>1966885.1232000003</v>
      </c>
      <c r="M120" s="22">
        <v>696020.50351361849</v>
      </c>
      <c r="N120" s="22">
        <v>1090228.5</v>
      </c>
      <c r="O120" s="22">
        <v>1572677.1267136186</v>
      </c>
      <c r="P120" s="22">
        <f t="shared" si="1"/>
        <v>876656.62320000026</v>
      </c>
      <c r="Q120" s="28" t="s">
        <v>296</v>
      </c>
    </row>
    <row r="121" spans="1:17" x14ac:dyDescent="0.3">
      <c r="A121" s="27">
        <v>100</v>
      </c>
      <c r="B121" s="28" t="s">
        <v>186</v>
      </c>
      <c r="C121" s="27" t="s">
        <v>177</v>
      </c>
      <c r="D121" s="22">
        <v>-1042.2584356222665</v>
      </c>
      <c r="E121" s="22">
        <v>1445.3327566666358</v>
      </c>
      <c r="F121" s="22">
        <v>22</v>
      </c>
      <c r="G121" s="22">
        <v>381.0743210443693</v>
      </c>
      <c r="H121" s="22">
        <v>381.52249999999998</v>
      </c>
      <c r="I121" s="22">
        <v>5414.56</v>
      </c>
      <c r="J121" s="22">
        <v>965.58</v>
      </c>
      <c r="K121" s="22">
        <v>4830.5025000000005</v>
      </c>
      <c r="L121" s="22">
        <v>4830.5025000000005</v>
      </c>
      <c r="M121" s="22">
        <v>3912.7931009997465</v>
      </c>
      <c r="N121" s="22">
        <v>6194.35</v>
      </c>
      <c r="O121" s="22">
        <v>2548.9456009997466</v>
      </c>
      <c r="P121" s="22"/>
      <c r="Q121" s="28" t="s">
        <v>296</v>
      </c>
    </row>
    <row r="122" spans="1:17" x14ac:dyDescent="0.3">
      <c r="A122" s="27">
        <v>101</v>
      </c>
      <c r="B122" s="28" t="s">
        <v>275</v>
      </c>
      <c r="C122" s="27" t="s">
        <v>177</v>
      </c>
      <c r="D122" s="22">
        <v>514297.48484208016</v>
      </c>
      <c r="E122" s="22">
        <v>4721716.7487220056</v>
      </c>
      <c r="F122" s="22">
        <v>4862561.1100000003</v>
      </c>
      <c r="G122" s="22">
        <v>373453.12356408592</v>
      </c>
      <c r="H122" s="22">
        <v>4571385.4233999997</v>
      </c>
      <c r="I122" s="22">
        <v>6408321.1100000003</v>
      </c>
      <c r="J122" s="22">
        <v>4816898.5199999996</v>
      </c>
      <c r="K122" s="22">
        <v>6162808.0133999996</v>
      </c>
      <c r="L122" s="22">
        <v>6162808.0133999996</v>
      </c>
      <c r="M122" s="22">
        <v>3024863.7557285009</v>
      </c>
      <c r="N122" s="22">
        <v>5188516.12</v>
      </c>
      <c r="O122" s="22">
        <v>3999155.6491285013</v>
      </c>
      <c r="P122" s="22">
        <f t="shared" si="1"/>
        <v>974291.89339999948</v>
      </c>
      <c r="Q122" s="28" t="s">
        <v>296</v>
      </c>
    </row>
    <row r="123" spans="1:17" x14ac:dyDescent="0.3">
      <c r="A123" s="27">
        <v>102</v>
      </c>
      <c r="B123" s="28" t="s">
        <v>298</v>
      </c>
      <c r="C123" s="27" t="s">
        <v>177</v>
      </c>
      <c r="D123" s="22">
        <v>142882.97224999964</v>
      </c>
      <c r="E123" s="22">
        <v>685939.84598000068</v>
      </c>
      <c r="F123" s="22">
        <v>584149.38</v>
      </c>
      <c r="G123" s="22">
        <v>244673.43823000032</v>
      </c>
      <c r="H123" s="22">
        <v>1606360.0481</v>
      </c>
      <c r="I123" s="22">
        <v>1546335.85</v>
      </c>
      <c r="J123" s="22">
        <v>1270459.22</v>
      </c>
      <c r="K123" s="22">
        <v>1882236.6780999999</v>
      </c>
      <c r="L123" s="22">
        <v>1882236.6780999999</v>
      </c>
      <c r="M123" s="22">
        <v>687912.66870200029</v>
      </c>
      <c r="N123" s="22">
        <v>1004862.449</v>
      </c>
      <c r="O123" s="22">
        <v>1565286.8978019999</v>
      </c>
      <c r="P123" s="22">
        <f t="shared" si="1"/>
        <v>877374.22909999988</v>
      </c>
      <c r="Q123" s="28" t="s">
        <v>296</v>
      </c>
    </row>
    <row r="124" spans="1:17" x14ac:dyDescent="0.3">
      <c r="A124" s="27">
        <v>103</v>
      </c>
      <c r="B124" s="36" t="s">
        <v>299</v>
      </c>
      <c r="C124" s="37" t="s">
        <v>177</v>
      </c>
      <c r="D124" s="103">
        <v>5746612.473755829</v>
      </c>
      <c r="E124" s="103">
        <v>19197461.342125092</v>
      </c>
      <c r="F124" s="22">
        <v>21187272.920000002</v>
      </c>
      <c r="G124" s="103">
        <v>3756800.8958809189</v>
      </c>
      <c r="H124" s="22">
        <v>3756802.3218999999</v>
      </c>
      <c r="I124" s="112">
        <v>6888305.6799999997</v>
      </c>
      <c r="J124" s="22">
        <v>9099828.3200000003</v>
      </c>
      <c r="K124" s="22">
        <v>1545279.6818999983</v>
      </c>
      <c r="L124" s="22">
        <v>1545279.6818999983</v>
      </c>
      <c r="M124" s="22">
        <v>5545815.3271198655</v>
      </c>
      <c r="N124" s="22">
        <v>3006406.92</v>
      </c>
      <c r="O124" s="22">
        <v>4084688.0890198639</v>
      </c>
      <c r="P124" s="22"/>
      <c r="Q124" s="28" t="s">
        <v>296</v>
      </c>
    </row>
    <row r="125" spans="1:17" x14ac:dyDescent="0.3">
      <c r="A125" s="27">
        <v>104</v>
      </c>
      <c r="B125" s="28" t="s">
        <v>300</v>
      </c>
      <c r="C125" s="27" t="s">
        <v>177</v>
      </c>
      <c r="D125" s="22">
        <v>1673731.2399999998</v>
      </c>
      <c r="E125" s="22">
        <v>396971.52000000014</v>
      </c>
      <c r="F125" s="22">
        <v>1115133.1499999999</v>
      </c>
      <c r="G125" s="22">
        <v>955569.60999999987</v>
      </c>
      <c r="H125" s="22">
        <v>1512105.395</v>
      </c>
      <c r="I125" s="22">
        <v>2583538.2999999998</v>
      </c>
      <c r="J125" s="22">
        <v>0</v>
      </c>
      <c r="K125" s="22">
        <v>4095643.6949999998</v>
      </c>
      <c r="L125" s="22">
        <v>4095643.6949999998</v>
      </c>
      <c r="M125" s="22">
        <v>1583445.4999999991</v>
      </c>
      <c r="N125" s="22">
        <v>100000</v>
      </c>
      <c r="O125" s="22">
        <v>5579089.1949999984</v>
      </c>
      <c r="P125" s="22">
        <f t="shared" si="1"/>
        <v>3995643.6949999998</v>
      </c>
      <c r="Q125" s="28" t="s">
        <v>296</v>
      </c>
    </row>
    <row r="126" spans="1:17" x14ac:dyDescent="0.3">
      <c r="A126" s="27">
        <v>105</v>
      </c>
      <c r="B126" s="104" t="s">
        <v>195</v>
      </c>
      <c r="C126" s="105" t="s">
        <v>196</v>
      </c>
      <c r="D126" s="106">
        <v>-358884.00090035796</v>
      </c>
      <c r="E126" s="106">
        <v>0</v>
      </c>
      <c r="F126" s="106">
        <v>0</v>
      </c>
      <c r="G126" s="106">
        <v>-358884.00090035796</v>
      </c>
      <c r="H126" s="106"/>
      <c r="I126" s="106"/>
      <c r="J126" s="106">
        <v>0</v>
      </c>
      <c r="K126" s="22">
        <v>0</v>
      </c>
      <c r="L126" s="22">
        <v>0</v>
      </c>
      <c r="M126" s="22">
        <v>0</v>
      </c>
      <c r="N126" s="22">
        <v>0</v>
      </c>
      <c r="O126" s="22">
        <v>0</v>
      </c>
      <c r="P126" s="22">
        <f t="shared" si="1"/>
        <v>0</v>
      </c>
      <c r="Q126" s="104" t="s">
        <v>301</v>
      </c>
    </row>
    <row r="127" spans="1:17" x14ac:dyDescent="0.3">
      <c r="A127" s="27">
        <v>106</v>
      </c>
      <c r="B127" s="28" t="s">
        <v>197</v>
      </c>
      <c r="C127" s="27" t="s">
        <v>198</v>
      </c>
      <c r="D127" s="22">
        <v>1666055.0043575689</v>
      </c>
      <c r="E127" s="22">
        <v>241485</v>
      </c>
      <c r="F127" s="22">
        <v>1789319.39</v>
      </c>
      <c r="G127" s="22">
        <v>118220.61435756902</v>
      </c>
      <c r="H127" s="22">
        <v>118220.61440000001</v>
      </c>
      <c r="I127" s="22">
        <v>1665855</v>
      </c>
      <c r="J127" s="22">
        <v>194205.61</v>
      </c>
      <c r="K127" s="22">
        <v>1589870.0044</v>
      </c>
      <c r="L127" s="22">
        <v>1589870.0044</v>
      </c>
      <c r="M127" s="22"/>
      <c r="N127" s="22">
        <v>973895</v>
      </c>
      <c r="O127" s="22">
        <v>615975.00439999998</v>
      </c>
      <c r="P127" s="22">
        <f t="shared" si="1"/>
        <v>615975.00439999998</v>
      </c>
      <c r="Q127" s="28"/>
    </row>
    <row r="128" spans="1:17" x14ac:dyDescent="0.3">
      <c r="A128" s="27">
        <v>107</v>
      </c>
      <c r="B128" s="28" t="s">
        <v>302</v>
      </c>
      <c r="C128" s="27" t="s">
        <v>198</v>
      </c>
      <c r="D128" s="22">
        <v>-1.7462298274040222E-10</v>
      </c>
      <c r="E128" s="22">
        <v>0</v>
      </c>
      <c r="F128" s="22">
        <v>0</v>
      </c>
      <c r="G128" s="22">
        <v>-1.7462298274040222E-10</v>
      </c>
      <c r="H128" s="22">
        <v>-1.7462298274040222E-10</v>
      </c>
      <c r="I128" s="22">
        <v>7087660</v>
      </c>
      <c r="J128" s="22"/>
      <c r="K128" s="22">
        <v>7087660</v>
      </c>
      <c r="L128" s="22">
        <v>7087660</v>
      </c>
      <c r="M128" s="22"/>
      <c r="N128" s="22">
        <v>0</v>
      </c>
      <c r="O128" s="22">
        <v>7087660</v>
      </c>
      <c r="P128" s="22">
        <f t="shared" si="1"/>
        <v>7087660</v>
      </c>
      <c r="Q128" s="28"/>
    </row>
    <row r="129" spans="1:17" x14ac:dyDescent="0.3">
      <c r="A129" s="27">
        <v>108</v>
      </c>
      <c r="B129" s="28" t="s">
        <v>303</v>
      </c>
      <c r="C129" s="27" t="s">
        <v>198</v>
      </c>
      <c r="D129" s="22">
        <v>42785.496696162023</v>
      </c>
      <c r="E129" s="22">
        <v>20030</v>
      </c>
      <c r="F129" s="22">
        <v>77959.5</v>
      </c>
      <c r="G129" s="22">
        <v>-15144.003303837977</v>
      </c>
      <c r="H129" s="22">
        <v>-21421.0033</v>
      </c>
      <c r="I129" s="22">
        <v>137650.57999999999</v>
      </c>
      <c r="J129" s="22">
        <v>0</v>
      </c>
      <c r="K129" s="22">
        <v>116229.57669999999</v>
      </c>
      <c r="L129" s="22">
        <v>137650.55900000001</v>
      </c>
      <c r="M129" s="22"/>
      <c r="N129" s="22">
        <v>20639.53</v>
      </c>
      <c r="O129" s="22">
        <v>117011.02900000001</v>
      </c>
      <c r="P129" s="22">
        <f t="shared" si="1"/>
        <v>117011.02900000001</v>
      </c>
      <c r="Q129" s="28"/>
    </row>
    <row r="130" spans="1:17" x14ac:dyDescent="0.3">
      <c r="A130" s="27">
        <v>109</v>
      </c>
      <c r="B130" s="28" t="s">
        <v>201</v>
      </c>
      <c r="C130" s="27" t="s">
        <v>198</v>
      </c>
      <c r="D130" s="22">
        <v>9057018.3485959917</v>
      </c>
      <c r="E130" s="22">
        <v>7995370.3518376611</v>
      </c>
      <c r="F130" s="22">
        <v>8247071.5</v>
      </c>
      <c r="G130" s="22">
        <v>8805317.2004336528</v>
      </c>
      <c r="H130" s="22">
        <v>9651108.1503999997</v>
      </c>
      <c r="I130" s="22">
        <v>4982636.7799999993</v>
      </c>
      <c r="J130" s="22">
        <v>10649237.699999999</v>
      </c>
      <c r="K130" s="22">
        <v>3984507.2303999998</v>
      </c>
      <c r="L130" s="22">
        <v>4982636.7689082604</v>
      </c>
      <c r="M130" s="22"/>
      <c r="N130" s="22">
        <v>1000000</v>
      </c>
      <c r="O130" s="22">
        <v>3982636.7689082604</v>
      </c>
      <c r="P130" s="22">
        <f t="shared" si="1"/>
        <v>3982636.7689082604</v>
      </c>
      <c r="Q130" s="28"/>
    </row>
    <row r="131" spans="1:17" x14ac:dyDescent="0.3">
      <c r="A131" s="27">
        <v>110</v>
      </c>
      <c r="B131" s="28" t="s">
        <v>202</v>
      </c>
      <c r="C131" s="27" t="s">
        <v>198</v>
      </c>
      <c r="D131" s="22">
        <v>1533129.6494122217</v>
      </c>
      <c r="E131" s="22">
        <v>608896</v>
      </c>
      <c r="F131" s="22">
        <v>1709306.5</v>
      </c>
      <c r="G131" s="22">
        <v>432719.14941222174</v>
      </c>
      <c r="H131" s="22">
        <v>432719.49939999997</v>
      </c>
      <c r="I131" s="22">
        <v>1225150</v>
      </c>
      <c r="J131" s="22">
        <v>433595</v>
      </c>
      <c r="K131" s="22">
        <v>1224274.4994000001</v>
      </c>
      <c r="L131" s="22">
        <v>1225150</v>
      </c>
      <c r="M131" s="22"/>
      <c r="N131" s="22">
        <v>50000</v>
      </c>
      <c r="O131" s="22">
        <v>1175150</v>
      </c>
      <c r="P131" s="22">
        <f t="shared" si="1"/>
        <v>1175150</v>
      </c>
      <c r="Q131" s="28"/>
    </row>
    <row r="132" spans="1:17" x14ac:dyDescent="0.3">
      <c r="A132" s="27">
        <v>111</v>
      </c>
      <c r="B132" s="28" t="s">
        <v>304</v>
      </c>
      <c r="C132" s="27" t="s">
        <v>198</v>
      </c>
      <c r="D132" s="22">
        <v>7770911.6135044144</v>
      </c>
      <c r="E132" s="22">
        <v>1348042.3461474043</v>
      </c>
      <c r="F132" s="22"/>
      <c r="G132" s="22">
        <v>9118953.9596518185</v>
      </c>
      <c r="H132" s="22">
        <v>9599237.7961999997</v>
      </c>
      <c r="I132" s="22">
        <v>5199458.3075334476</v>
      </c>
      <c r="J132" s="22">
        <v>9599237.8000000007</v>
      </c>
      <c r="K132" s="22">
        <v>5199458.3037334457</v>
      </c>
      <c r="L132" s="22">
        <v>5199458.3037334457</v>
      </c>
      <c r="M132" s="22"/>
      <c r="N132" s="22">
        <v>8199458.3099999996</v>
      </c>
      <c r="O132" s="22">
        <v>-3000000.0062665539</v>
      </c>
      <c r="P132" s="22"/>
      <c r="Q132" s="28"/>
    </row>
    <row r="133" spans="1:17" x14ac:dyDescent="0.3">
      <c r="A133" s="27">
        <v>112</v>
      </c>
      <c r="B133" s="28" t="s">
        <v>305</v>
      </c>
      <c r="C133" s="27" t="s">
        <v>198</v>
      </c>
      <c r="D133" s="22">
        <v>5822790.0822569178</v>
      </c>
      <c r="E133" s="22">
        <v>486320.46119489055</v>
      </c>
      <c r="F133" s="22"/>
      <c r="G133" s="22">
        <v>6309110.5434518084</v>
      </c>
      <c r="H133" s="22">
        <v>6472003.4619000005</v>
      </c>
      <c r="I133" s="22">
        <v>3322895.3565942701</v>
      </c>
      <c r="J133" s="22">
        <v>6472003.2300000004</v>
      </c>
      <c r="K133" s="22">
        <v>3322895.588494271</v>
      </c>
      <c r="L133" s="22">
        <v>3322895.588494271</v>
      </c>
      <c r="M133" s="22"/>
      <c r="N133" s="22">
        <v>4452705.2300000004</v>
      </c>
      <c r="O133" s="22">
        <v>-1129809.6415057294</v>
      </c>
      <c r="P133" s="22"/>
      <c r="Q133" s="28"/>
    </row>
    <row r="134" spans="1:17" x14ac:dyDescent="0.3">
      <c r="A134" s="27">
        <v>113</v>
      </c>
      <c r="B134" s="28" t="s">
        <v>205</v>
      </c>
      <c r="C134" s="27" t="s">
        <v>198</v>
      </c>
      <c r="D134" s="22">
        <v>53719.499065585784</v>
      </c>
      <c r="E134" s="22">
        <v>76341</v>
      </c>
      <c r="F134" s="22">
        <v>95003</v>
      </c>
      <c r="G134" s="22">
        <v>35057.499065585784</v>
      </c>
      <c r="H134" s="22">
        <v>13181.5</v>
      </c>
      <c r="I134" s="22">
        <v>365661</v>
      </c>
      <c r="J134" s="22">
        <v>61068</v>
      </c>
      <c r="K134" s="22">
        <v>317774.5</v>
      </c>
      <c r="L134" s="22">
        <v>317774.5</v>
      </c>
      <c r="M134" s="22"/>
      <c r="N134" s="22">
        <v>561786</v>
      </c>
      <c r="O134" s="22">
        <v>-244011.5</v>
      </c>
      <c r="P134" s="22"/>
      <c r="Q134" s="28"/>
    </row>
    <row r="135" spans="1:17" x14ac:dyDescent="0.3">
      <c r="A135" s="27">
        <v>114</v>
      </c>
      <c r="B135" s="28" t="s">
        <v>207</v>
      </c>
      <c r="C135" s="27" t="s">
        <v>198</v>
      </c>
      <c r="D135" s="22">
        <v>35111723.876598462</v>
      </c>
      <c r="E135" s="22">
        <v>5279021.5320000006</v>
      </c>
      <c r="F135" s="22"/>
      <c r="G135" s="22">
        <v>40390745.40859846</v>
      </c>
      <c r="H135" s="22">
        <v>41901471.020000003</v>
      </c>
      <c r="I135" s="22">
        <v>4726114.4924999997</v>
      </c>
      <c r="J135" s="22">
        <v>0</v>
      </c>
      <c r="K135" s="22">
        <v>46627585.512500003</v>
      </c>
      <c r="L135" s="22">
        <v>46627585.512500003</v>
      </c>
      <c r="M135" s="22"/>
      <c r="N135" s="22">
        <v>0</v>
      </c>
      <c r="O135" s="22">
        <v>46627585.512500003</v>
      </c>
      <c r="P135" s="22">
        <f t="shared" ref="P135:P151" si="2">L135-N135</f>
        <v>46627585.512500003</v>
      </c>
      <c r="Q135" s="28"/>
    </row>
    <row r="136" spans="1:17" x14ac:dyDescent="0.3">
      <c r="A136" s="27">
        <v>115</v>
      </c>
      <c r="B136" s="28" t="s">
        <v>306</v>
      </c>
      <c r="C136" s="27" t="s">
        <v>198</v>
      </c>
      <c r="D136" s="22">
        <v>4024879.4606384309</v>
      </c>
      <c r="E136" s="22">
        <v>591514.42500000005</v>
      </c>
      <c r="F136" s="22"/>
      <c r="G136" s="22">
        <v>4616393.8856384307</v>
      </c>
      <c r="H136" s="22">
        <v>5098049.9249999998</v>
      </c>
      <c r="I136" s="22">
        <v>2330352.3712499999</v>
      </c>
      <c r="J136" s="22">
        <v>5098049.93</v>
      </c>
      <c r="K136" s="22">
        <v>2330352.36625</v>
      </c>
      <c r="L136" s="22">
        <v>2330352.36625</v>
      </c>
      <c r="M136" s="22"/>
      <c r="N136" s="22">
        <v>2331000</v>
      </c>
      <c r="O136" s="22">
        <v>-647.63375000003725</v>
      </c>
      <c r="P136" s="22"/>
      <c r="Q136" s="28"/>
    </row>
    <row r="137" spans="1:17" x14ac:dyDescent="0.3">
      <c r="A137" s="27">
        <v>116</v>
      </c>
      <c r="B137" s="28" t="s">
        <v>209</v>
      </c>
      <c r="C137" s="27" t="s">
        <v>198</v>
      </c>
      <c r="D137" s="22"/>
      <c r="E137" s="22"/>
      <c r="F137" s="22"/>
      <c r="G137" s="22">
        <v>0</v>
      </c>
      <c r="H137" s="22">
        <v>7166483.9523</v>
      </c>
      <c r="I137" s="22">
        <v>4061316.5469485498</v>
      </c>
      <c r="J137" s="22">
        <v>0</v>
      </c>
      <c r="K137" s="22">
        <v>11227800.499248549</v>
      </c>
      <c r="L137" s="22">
        <v>11227800.499248549</v>
      </c>
      <c r="M137" s="22"/>
      <c r="N137" s="22">
        <v>0</v>
      </c>
      <c r="O137" s="22">
        <v>11227800.499248549</v>
      </c>
      <c r="P137" s="22">
        <f t="shared" si="2"/>
        <v>11227800.499248549</v>
      </c>
      <c r="Q137" s="28"/>
    </row>
    <row r="138" spans="1:17" x14ac:dyDescent="0.3">
      <c r="A138" s="27">
        <v>117</v>
      </c>
      <c r="B138" s="28" t="s">
        <v>210</v>
      </c>
      <c r="C138" s="27" t="s">
        <v>198</v>
      </c>
      <c r="D138" s="22"/>
      <c r="E138" s="22"/>
      <c r="F138" s="22"/>
      <c r="G138" s="22">
        <v>0</v>
      </c>
      <c r="H138" s="22">
        <v>12466580.701199999</v>
      </c>
      <c r="I138" s="22">
        <v>5595433.6412092298</v>
      </c>
      <c r="J138" s="22">
        <v>0</v>
      </c>
      <c r="K138" s="22">
        <v>18062014.342409231</v>
      </c>
      <c r="L138" s="22">
        <v>18062014.342409231</v>
      </c>
      <c r="M138" s="22"/>
      <c r="N138" s="22">
        <v>0</v>
      </c>
      <c r="O138" s="22">
        <v>18062014.342409231</v>
      </c>
      <c r="P138" s="22">
        <f t="shared" si="2"/>
        <v>18062014.342409231</v>
      </c>
      <c r="Q138" s="28"/>
    </row>
    <row r="139" spans="1:17" x14ac:dyDescent="0.3">
      <c r="A139" s="27">
        <v>118</v>
      </c>
      <c r="B139" s="28" t="s">
        <v>211</v>
      </c>
      <c r="C139" s="27" t="s">
        <v>198</v>
      </c>
      <c r="D139" s="22"/>
      <c r="E139" s="22"/>
      <c r="F139" s="22"/>
      <c r="G139" s="22">
        <v>0</v>
      </c>
      <c r="H139" s="22">
        <v>5658431.6575999996</v>
      </c>
      <c r="I139" s="22">
        <v>2848208.4537500003</v>
      </c>
      <c r="J139" s="22">
        <v>554691.5</v>
      </c>
      <c r="K139" s="22">
        <v>7951948.6113499999</v>
      </c>
      <c r="L139" s="22">
        <v>7951948.6113499999</v>
      </c>
      <c r="M139" s="22"/>
      <c r="N139" s="22">
        <v>0</v>
      </c>
      <c r="O139" s="22">
        <v>7951948.6113499999</v>
      </c>
      <c r="P139" s="22">
        <f t="shared" si="2"/>
        <v>7951948.6113499999</v>
      </c>
      <c r="Q139" s="28"/>
    </row>
    <row r="140" spans="1:17" x14ac:dyDescent="0.3">
      <c r="A140" s="27">
        <v>119</v>
      </c>
      <c r="B140" s="28" t="s">
        <v>213</v>
      </c>
      <c r="C140" s="27" t="s">
        <v>198</v>
      </c>
      <c r="D140" s="22"/>
      <c r="E140" s="22"/>
      <c r="F140" s="22"/>
      <c r="G140" s="22">
        <v>0</v>
      </c>
      <c r="H140" s="22">
        <v>11033166.4637</v>
      </c>
      <c r="I140" s="22">
        <v>6354893.4869853249</v>
      </c>
      <c r="J140" s="22">
        <v>0</v>
      </c>
      <c r="K140" s="22">
        <v>17388059.950685326</v>
      </c>
      <c r="L140" s="22">
        <v>17388059.950685326</v>
      </c>
      <c r="M140" s="22"/>
      <c r="N140" s="22">
        <v>0</v>
      </c>
      <c r="O140" s="22">
        <v>17388059.950685326</v>
      </c>
      <c r="P140" s="22">
        <f t="shared" si="2"/>
        <v>17388059.950685326</v>
      </c>
      <c r="Q140" s="28"/>
    </row>
    <row r="141" spans="1:17" x14ac:dyDescent="0.3">
      <c r="A141" s="27">
        <v>120</v>
      </c>
      <c r="B141" s="28" t="s">
        <v>215</v>
      </c>
      <c r="C141" s="27" t="s">
        <v>198</v>
      </c>
      <c r="D141" s="22"/>
      <c r="E141" s="22"/>
      <c r="F141" s="22"/>
      <c r="G141" s="22">
        <v>0</v>
      </c>
      <c r="H141" s="22">
        <v>49602373.619099997</v>
      </c>
      <c r="I141" s="22">
        <v>5776362.1575000007</v>
      </c>
      <c r="J141" s="22">
        <v>1610535.4</v>
      </c>
      <c r="K141" s="22">
        <v>53768200.376599997</v>
      </c>
      <c r="L141" s="22">
        <v>53768200.376599997</v>
      </c>
      <c r="M141" s="22"/>
      <c r="N141" s="22">
        <v>0</v>
      </c>
      <c r="O141" s="22">
        <v>53768200.376599997</v>
      </c>
      <c r="P141" s="22">
        <f t="shared" si="2"/>
        <v>53768200.376599997</v>
      </c>
      <c r="Q141" s="28"/>
    </row>
    <row r="142" spans="1:17" x14ac:dyDescent="0.3">
      <c r="A142" s="27">
        <v>121</v>
      </c>
      <c r="B142" s="28" t="s">
        <v>216</v>
      </c>
      <c r="C142" s="27" t="s">
        <v>198</v>
      </c>
      <c r="D142" s="22"/>
      <c r="E142" s="22"/>
      <c r="F142" s="22"/>
      <c r="G142" s="22">
        <v>0</v>
      </c>
      <c r="H142" s="22">
        <v>1203974.9553</v>
      </c>
      <c r="I142" s="22">
        <v>1596504.87716667</v>
      </c>
      <c r="J142" s="22">
        <v>0</v>
      </c>
      <c r="K142" s="22">
        <v>2800479.8324666703</v>
      </c>
      <c r="L142" s="22">
        <v>2800479.8324666703</v>
      </c>
      <c r="M142" s="22"/>
      <c r="N142" s="22">
        <v>0</v>
      </c>
      <c r="O142" s="22">
        <v>2800479.8324666703</v>
      </c>
      <c r="P142" s="22">
        <f t="shared" si="2"/>
        <v>2800479.8324666703</v>
      </c>
      <c r="Q142" s="28"/>
    </row>
    <row r="143" spans="1:17" x14ac:dyDescent="0.3">
      <c r="A143" s="27">
        <v>122</v>
      </c>
      <c r="B143" s="28" t="s">
        <v>217</v>
      </c>
      <c r="C143" s="27" t="s">
        <v>198</v>
      </c>
      <c r="D143" s="22"/>
      <c r="E143" s="22"/>
      <c r="F143" s="22"/>
      <c r="G143" s="22">
        <v>0</v>
      </c>
      <c r="H143" s="22">
        <v>9959150.9298999999</v>
      </c>
      <c r="I143" s="22">
        <v>10673617.5</v>
      </c>
      <c r="J143" s="22">
        <v>1035651.5</v>
      </c>
      <c r="K143" s="22">
        <v>19597116.929899998</v>
      </c>
      <c r="L143" s="22">
        <v>19597116.929899998</v>
      </c>
      <c r="M143" s="22"/>
      <c r="N143" s="22">
        <v>0</v>
      </c>
      <c r="O143" s="22">
        <v>19597116.929899998</v>
      </c>
      <c r="P143" s="22">
        <f t="shared" si="2"/>
        <v>19597116.929899998</v>
      </c>
      <c r="Q143" s="28"/>
    </row>
    <row r="144" spans="1:17" x14ac:dyDescent="0.3">
      <c r="A144" s="27">
        <v>123</v>
      </c>
      <c r="B144" s="28" t="s">
        <v>218</v>
      </c>
      <c r="C144" s="27" t="s">
        <v>198</v>
      </c>
      <c r="D144" s="22"/>
      <c r="E144" s="22"/>
      <c r="F144" s="22"/>
      <c r="G144" s="22">
        <v>0</v>
      </c>
      <c r="H144" s="22">
        <v>38591632.137699999</v>
      </c>
      <c r="I144" s="22">
        <v>9777208.3000000007</v>
      </c>
      <c r="J144" s="22">
        <v>998400.6</v>
      </c>
      <c r="K144" s="22">
        <v>47370439.837700002</v>
      </c>
      <c r="L144" s="22">
        <v>47370439.837700002</v>
      </c>
      <c r="M144" s="22"/>
      <c r="N144" s="22">
        <v>0</v>
      </c>
      <c r="O144" s="22">
        <v>47370439.837700002</v>
      </c>
      <c r="P144" s="22">
        <f t="shared" si="2"/>
        <v>47370439.837700002</v>
      </c>
      <c r="Q144" s="28"/>
    </row>
    <row r="145" spans="1:17" x14ac:dyDescent="0.3">
      <c r="A145" s="27">
        <v>124</v>
      </c>
      <c r="B145" s="28" t="s">
        <v>116</v>
      </c>
      <c r="C145" s="28"/>
      <c r="D145" s="28"/>
      <c r="E145" s="28"/>
      <c r="F145" s="28"/>
      <c r="G145" s="28"/>
      <c r="H145" s="28"/>
      <c r="I145" s="28"/>
      <c r="J145" s="28"/>
      <c r="K145" s="22">
        <v>0</v>
      </c>
      <c r="L145" s="28"/>
      <c r="M145" s="28"/>
      <c r="N145" s="28"/>
      <c r="O145" s="22">
        <v>0</v>
      </c>
      <c r="P145" s="22">
        <f t="shared" si="2"/>
        <v>0</v>
      </c>
      <c r="Q145" s="28"/>
    </row>
    <row r="146" spans="1:17" x14ac:dyDescent="0.3">
      <c r="A146" s="27">
        <v>125</v>
      </c>
      <c r="B146" s="28" t="s">
        <v>220</v>
      </c>
      <c r="C146" s="28"/>
      <c r="D146" s="28"/>
      <c r="E146" s="28">
        <v>178266.65000000401</v>
      </c>
      <c r="F146" s="28"/>
      <c r="G146" s="22">
        <v>178266.65000000401</v>
      </c>
      <c r="H146" s="22">
        <v>178266.65000000401</v>
      </c>
      <c r="I146" s="22">
        <v>8975155.0192736592</v>
      </c>
      <c r="J146" s="22">
        <v>3521022.15</v>
      </c>
      <c r="K146" s="22">
        <v>5632399.5192736629</v>
      </c>
      <c r="L146" s="29">
        <v>5632399.5192736629</v>
      </c>
      <c r="M146" s="29">
        <v>6920394.6579038696</v>
      </c>
      <c r="N146" s="28">
        <v>13517839.050000001</v>
      </c>
      <c r="O146" s="107">
        <v>-965044.87282246724</v>
      </c>
      <c r="P146" s="22"/>
      <c r="Q146" s="28"/>
    </row>
    <row r="147" spans="1:17" x14ac:dyDescent="0.3">
      <c r="A147" s="27">
        <v>126</v>
      </c>
      <c r="B147" s="28" t="s">
        <v>221</v>
      </c>
      <c r="C147" s="27" t="s">
        <v>198</v>
      </c>
      <c r="D147" s="22">
        <v>2709396.2963144984</v>
      </c>
      <c r="E147" s="22">
        <v>3859056.6420000009</v>
      </c>
      <c r="F147" s="22">
        <v>6240223.1299999999</v>
      </c>
      <c r="G147" s="22">
        <v>328229.80831449945</v>
      </c>
      <c r="H147" s="22">
        <v>-3530826.7124000001</v>
      </c>
      <c r="I147" s="22">
        <v>19348086.6712634</v>
      </c>
      <c r="J147" s="22">
        <v>2683260.17</v>
      </c>
      <c r="K147" s="22">
        <v>13133999.7888634</v>
      </c>
      <c r="L147" s="22">
        <v>13133999.7888634</v>
      </c>
      <c r="M147" s="22"/>
      <c r="N147" s="22">
        <v>0</v>
      </c>
      <c r="O147" s="22">
        <v>13133999.7888634</v>
      </c>
      <c r="P147" s="22">
        <f t="shared" si="2"/>
        <v>13133999.7888634</v>
      </c>
      <c r="Q147" s="28" t="s">
        <v>307</v>
      </c>
    </row>
    <row r="148" spans="1:17" x14ac:dyDescent="0.3">
      <c r="A148" s="27">
        <v>127</v>
      </c>
      <c r="B148" s="28" t="s">
        <v>308</v>
      </c>
      <c r="C148" s="27" t="s">
        <v>198</v>
      </c>
      <c r="D148" s="22">
        <v>7462992.3740037736</v>
      </c>
      <c r="E148" s="22">
        <v>2213879.46</v>
      </c>
      <c r="F148" s="22"/>
      <c r="G148" s="22">
        <v>9676871.8340037726</v>
      </c>
      <c r="H148" s="22">
        <v>10199929.659399999</v>
      </c>
      <c r="I148" s="22">
        <v>4578082.0700802803</v>
      </c>
      <c r="J148" s="22">
        <v>0</v>
      </c>
      <c r="K148" s="22">
        <v>14778011.72948028</v>
      </c>
      <c r="L148" s="22">
        <v>14778011.72948028</v>
      </c>
      <c r="M148" s="22"/>
      <c r="N148" s="22">
        <v>0</v>
      </c>
      <c r="O148" s="22">
        <v>14778011.72948028</v>
      </c>
      <c r="P148" s="22">
        <f t="shared" si="2"/>
        <v>14778011.72948028</v>
      </c>
      <c r="Q148" s="28"/>
    </row>
    <row r="149" spans="1:17" x14ac:dyDescent="0.3">
      <c r="A149" s="27">
        <v>128</v>
      </c>
      <c r="B149" s="28" t="s">
        <v>225</v>
      </c>
      <c r="C149" s="27" t="s">
        <v>198</v>
      </c>
      <c r="D149" s="22">
        <v>658134.99591850443</v>
      </c>
      <c r="E149" s="22">
        <v>0</v>
      </c>
      <c r="F149" s="22">
        <v>658135</v>
      </c>
      <c r="G149" s="22">
        <v>-4.0814955718815327E-3</v>
      </c>
      <c r="H149" s="22">
        <v>-4.0814955718815327E-3</v>
      </c>
      <c r="I149" s="22"/>
      <c r="J149" s="22">
        <v>0</v>
      </c>
      <c r="K149" s="22">
        <v>-4.0814955718815327E-3</v>
      </c>
      <c r="L149" s="22">
        <v>-4.0814955718815327E-3</v>
      </c>
      <c r="M149" s="22">
        <v>0</v>
      </c>
      <c r="N149" s="22">
        <v>0</v>
      </c>
      <c r="O149" s="22">
        <v>-4.0814955718815327E-3</v>
      </c>
      <c r="P149" s="22">
        <f t="shared" si="2"/>
        <v>-4.0814955718815327E-3</v>
      </c>
      <c r="Q149" s="28"/>
    </row>
    <row r="150" spans="1:17" x14ac:dyDescent="0.3">
      <c r="A150" s="27">
        <v>129</v>
      </c>
      <c r="B150" s="28" t="s">
        <v>228</v>
      </c>
      <c r="C150" s="27" t="s">
        <v>198</v>
      </c>
      <c r="D150" s="22">
        <v>9021377.5238950066</v>
      </c>
      <c r="E150" s="22">
        <v>0</v>
      </c>
      <c r="F150" s="22">
        <v>0</v>
      </c>
      <c r="G150" s="22">
        <v>9021377.5238950066</v>
      </c>
      <c r="H150" s="22">
        <v>9021377.5238950104</v>
      </c>
      <c r="I150" s="22"/>
      <c r="J150" s="22">
        <v>0</v>
      </c>
      <c r="K150" s="22">
        <v>9021377.5238950104</v>
      </c>
      <c r="L150" s="22">
        <v>9021377.5238950104</v>
      </c>
      <c r="M150" s="22">
        <v>0</v>
      </c>
      <c r="N150" s="22">
        <v>0</v>
      </c>
      <c r="O150" s="22">
        <v>9021377.5238950104</v>
      </c>
      <c r="P150" s="22"/>
      <c r="Q150" s="28" t="s">
        <v>227</v>
      </c>
    </row>
    <row r="151" spans="1:17" x14ac:dyDescent="0.3">
      <c r="A151" s="27">
        <v>130</v>
      </c>
      <c r="B151" s="28" t="s">
        <v>229</v>
      </c>
      <c r="C151" s="27" t="s">
        <v>198</v>
      </c>
      <c r="D151" s="22">
        <v>-10163.93</v>
      </c>
      <c r="E151" s="22">
        <v>0</v>
      </c>
      <c r="F151" s="22">
        <v>0</v>
      </c>
      <c r="G151" s="22">
        <v>-10163.93</v>
      </c>
      <c r="H151" s="22">
        <v>10163.93</v>
      </c>
      <c r="I151" s="22"/>
      <c r="J151" s="22">
        <v>0</v>
      </c>
      <c r="K151" s="22">
        <v>10163.93</v>
      </c>
      <c r="L151" s="22">
        <v>10163.93</v>
      </c>
      <c r="M151" s="22">
        <v>0</v>
      </c>
      <c r="N151" s="22">
        <v>0</v>
      </c>
      <c r="O151" s="22">
        <v>10163.93</v>
      </c>
      <c r="P151" s="22">
        <f t="shared" si="2"/>
        <v>10163.93</v>
      </c>
      <c r="Q151" s="28"/>
    </row>
    <row r="152" spans="1:17" x14ac:dyDescent="0.3">
      <c r="A152" s="27">
        <v>131</v>
      </c>
      <c r="B152" s="28" t="s">
        <v>232</v>
      </c>
      <c r="C152" s="27" t="s">
        <v>198</v>
      </c>
      <c r="D152" s="22">
        <v>1085331.5003072757</v>
      </c>
      <c r="E152" s="22">
        <v>0</v>
      </c>
      <c r="F152" s="22">
        <v>0</v>
      </c>
      <c r="G152" s="22">
        <v>1085331.5003072757</v>
      </c>
      <c r="H152" s="22">
        <v>1085331.5003072801</v>
      </c>
      <c r="I152" s="22"/>
      <c r="J152" s="22">
        <v>0</v>
      </c>
      <c r="K152" s="22">
        <v>1085331.5003072801</v>
      </c>
      <c r="L152" s="22">
        <v>1085331.5003072801</v>
      </c>
      <c r="M152" s="22">
        <v>0</v>
      </c>
      <c r="N152" s="22">
        <v>0</v>
      </c>
      <c r="O152" s="22">
        <v>1085331.5003072801</v>
      </c>
      <c r="P152" s="22"/>
      <c r="Q152" s="28" t="s">
        <v>227</v>
      </c>
    </row>
    <row r="153" spans="1:17" x14ac:dyDescent="0.3">
      <c r="A153" s="37"/>
      <c r="B153" s="36"/>
      <c r="C153" s="37"/>
      <c r="D153" s="108">
        <v>598194843.66637468</v>
      </c>
      <c r="E153" s="108">
        <v>182617219.73493353</v>
      </c>
      <c r="F153" s="108">
        <v>162370852.31299999</v>
      </c>
      <c r="G153" s="108">
        <v>649449412.00130808</v>
      </c>
      <c r="H153" s="108">
        <v>684996984.57796025</v>
      </c>
      <c r="I153" s="108">
        <v>392501577.86159068</v>
      </c>
      <c r="J153" s="108">
        <v>191512373.03850001</v>
      </c>
      <c r="K153" s="108">
        <v>885986189.40105104</v>
      </c>
      <c r="L153" s="108">
        <v>887006615.42245936</v>
      </c>
      <c r="M153" s="108">
        <v>188978425.54819816</v>
      </c>
      <c r="N153" s="108">
        <v>139752202.39790002</v>
      </c>
      <c r="O153" s="108">
        <v>936232838.57275736</v>
      </c>
      <c r="P153" s="40">
        <f>SUM(P6:P152)</f>
        <v>861947470.27632272</v>
      </c>
      <c r="Q153" s="36"/>
    </row>
    <row r="154" spans="1:17" x14ac:dyDescent="0.3">
      <c r="A154" s="99" t="s">
        <v>234</v>
      </c>
      <c r="B154" s="99"/>
      <c r="C154" s="99"/>
      <c r="D154" s="99"/>
      <c r="E154" s="99"/>
    </row>
  </sheetData>
  <mergeCells count="4">
    <mergeCell ref="L3:AI3"/>
    <mergeCell ref="D4:G4"/>
    <mergeCell ref="A154:C154"/>
    <mergeCell ref="D154:E154"/>
  </mergeCells>
  <pageMargins left="0.196850393700787" right="0.196850393700787" top="0.74803149606299202" bottom="0.74803149606299202" header="0.31496062992126" footer="0.31496062992126"/>
  <pageSetup paperSize="8" scale="40" fitToWidth="2" fitToHeight="3" orientation="landscape" r:id="rId1"/>
  <headerFooter>
    <oddHeader>&amp;R1</oddHeader>
    <oddFooter>Page &amp;P&amp;R</oddFooter>
  </headerFooter>
  <rowBreaks count="1" manualBreakCount="1">
    <brk id="53" max="30" man="1"/>
  </rowBreaks>
  <colBreaks count="2" manualBreakCount="2">
    <brk id="7" max="140" man="1"/>
    <brk id="11" max="14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2921B-1B89-42B9-87F7-2CD41CB4FA3A}">
  <dimension ref="A1:S31"/>
  <sheetViews>
    <sheetView zoomScale="50" zoomScaleNormal="50" zoomScaleSheetLayoutView="69" workbookViewId="0">
      <pane xSplit="3" ySplit="5" topLeftCell="D6" activePane="bottomRight" state="frozen"/>
      <selection pane="topRight" activeCell="D1" sqref="D1"/>
      <selection pane="bottomLeft" activeCell="A6" sqref="A6"/>
      <selection pane="bottomRight" activeCell="D6" sqref="D6"/>
    </sheetView>
  </sheetViews>
  <sheetFormatPr defaultColWidth="8.7265625" defaultRowHeight="15.5" x14ac:dyDescent="0.35"/>
  <cols>
    <col min="1" max="1" width="8.08984375" style="94" bestFit="1" customWidth="1"/>
    <col min="2" max="2" width="31.08984375" style="145" bestFit="1" customWidth="1"/>
    <col min="3" max="3" width="34" style="146" bestFit="1" customWidth="1"/>
    <col min="4" max="4" width="80.90625" style="94" bestFit="1" customWidth="1"/>
    <col min="5" max="5" width="26.1796875" style="94" bestFit="1" customWidth="1"/>
    <col min="6" max="6" width="35.36328125" style="94" bestFit="1" customWidth="1"/>
    <col min="7" max="7" width="39.36328125" style="94" bestFit="1" customWidth="1"/>
    <col min="8" max="8" width="31.54296875" style="94" bestFit="1" customWidth="1"/>
    <col min="9" max="9" width="25.36328125" style="94" bestFit="1" customWidth="1"/>
    <col min="10" max="10" width="15.6328125" style="94" bestFit="1" customWidth="1"/>
    <col min="11" max="11" width="35.36328125" style="94" bestFit="1" customWidth="1"/>
    <col min="12" max="12" width="39.36328125" style="94" bestFit="1" customWidth="1"/>
    <col min="13" max="13" width="27" style="94" bestFit="1" customWidth="1"/>
    <col min="14" max="14" width="20.08984375" style="94" bestFit="1" customWidth="1"/>
    <col min="15" max="15" width="16.08984375" style="94" bestFit="1" customWidth="1"/>
    <col min="16" max="16" width="31" style="94" bestFit="1" customWidth="1"/>
    <col min="17" max="17" width="34.81640625" style="94" bestFit="1" customWidth="1"/>
    <col min="18" max="18" width="35.54296875" style="94" bestFit="1" customWidth="1"/>
    <col min="19" max="19" width="30.7265625" style="94" bestFit="1" customWidth="1"/>
    <col min="20" max="16384" width="8.7265625" style="94"/>
  </cols>
  <sheetData>
    <row r="1" spans="1:19" x14ac:dyDescent="0.35">
      <c r="A1" s="115"/>
      <c r="B1" s="116"/>
      <c r="C1" s="116"/>
      <c r="D1" s="117"/>
      <c r="E1" s="117"/>
      <c r="F1" s="117"/>
      <c r="G1" s="117"/>
      <c r="H1" s="117"/>
      <c r="I1" s="117"/>
      <c r="J1" s="117"/>
      <c r="K1" s="117"/>
      <c r="L1" s="117"/>
      <c r="M1" s="117"/>
      <c r="N1" s="117"/>
      <c r="O1" s="117"/>
      <c r="P1" s="117"/>
      <c r="Q1" s="117"/>
      <c r="R1" s="117"/>
      <c r="S1" s="220"/>
    </row>
    <row r="2" spans="1:19" s="68" customFormat="1" x14ac:dyDescent="0.35">
      <c r="A2" s="120"/>
      <c r="B2" s="94"/>
      <c r="C2" s="94"/>
      <c r="D2" s="68" t="s">
        <v>0</v>
      </c>
      <c r="S2" s="221"/>
    </row>
    <row r="3" spans="1:19" x14ac:dyDescent="0.35">
      <c r="A3" s="222"/>
      <c r="B3" s="223"/>
      <c r="C3" s="223"/>
      <c r="D3" s="68" t="s">
        <v>309</v>
      </c>
      <c r="E3" s="223"/>
      <c r="F3" s="223"/>
      <c r="G3" s="223"/>
      <c r="H3" s="223"/>
      <c r="I3" s="223"/>
      <c r="J3" s="223"/>
      <c r="K3" s="223"/>
      <c r="L3" s="223"/>
      <c r="M3" s="223"/>
      <c r="N3" s="223"/>
      <c r="O3" s="223"/>
      <c r="P3" s="223"/>
      <c r="Q3" s="223"/>
      <c r="R3" s="223"/>
      <c r="S3" s="224"/>
    </row>
    <row r="4" spans="1:19" x14ac:dyDescent="0.35">
      <c r="A4" s="225"/>
      <c r="B4" s="226"/>
      <c r="C4" s="223"/>
      <c r="D4" s="70">
        <v>2022</v>
      </c>
      <c r="E4" s="70"/>
      <c r="F4" s="70"/>
      <c r="G4" s="70"/>
      <c r="H4" s="226"/>
      <c r="I4" s="226"/>
      <c r="J4" s="226"/>
      <c r="K4" s="226"/>
      <c r="L4" s="226"/>
      <c r="M4" s="226"/>
      <c r="N4" s="226"/>
      <c r="O4" s="226"/>
      <c r="P4" s="226"/>
      <c r="Q4" s="226"/>
      <c r="R4" s="226"/>
      <c r="S4" s="224"/>
    </row>
    <row r="5" spans="1:19" s="132" customFormat="1" ht="45" x14ac:dyDescent="0.3">
      <c r="A5" s="72" t="s">
        <v>1</v>
      </c>
      <c r="B5" s="72" t="s">
        <v>2</v>
      </c>
      <c r="C5" s="72" t="s">
        <v>3</v>
      </c>
      <c r="D5" s="72" t="s">
        <v>254</v>
      </c>
      <c r="E5" s="72" t="s">
        <v>4</v>
      </c>
      <c r="F5" s="72" t="s">
        <v>6</v>
      </c>
      <c r="G5" s="72" t="s">
        <v>7</v>
      </c>
      <c r="H5" s="72" t="s">
        <v>8</v>
      </c>
      <c r="I5" s="72" t="s">
        <v>310</v>
      </c>
      <c r="J5" s="72" t="s">
        <v>5</v>
      </c>
      <c r="K5" s="72" t="s">
        <v>9</v>
      </c>
      <c r="L5" s="72" t="s">
        <v>256</v>
      </c>
      <c r="M5" s="72" t="s">
        <v>10</v>
      </c>
      <c r="N5" s="72" t="s">
        <v>11</v>
      </c>
      <c r="O5" s="72" t="s">
        <v>12</v>
      </c>
      <c r="P5" s="72" t="s">
        <v>13</v>
      </c>
      <c r="Q5" s="72" t="s">
        <v>14</v>
      </c>
      <c r="R5" s="72" t="s">
        <v>381</v>
      </c>
      <c r="S5" s="72" t="s">
        <v>15</v>
      </c>
    </row>
    <row r="6" spans="1:19" x14ac:dyDescent="0.35">
      <c r="A6" s="81">
        <v>1</v>
      </c>
      <c r="B6" s="74" t="s">
        <v>26</v>
      </c>
      <c r="C6" s="73" t="s">
        <v>17</v>
      </c>
      <c r="D6" s="75">
        <v>464739713.16516912</v>
      </c>
      <c r="E6" s="75">
        <v>1805535730.8499999</v>
      </c>
      <c r="F6" s="199">
        <v>2498170319.6599998</v>
      </c>
      <c r="G6" s="75">
        <v>-227894875.6448307</v>
      </c>
      <c r="H6" s="75">
        <v>478472633.60470003</v>
      </c>
      <c r="I6" s="75">
        <v>894852368.31589866</v>
      </c>
      <c r="J6" s="75"/>
      <c r="K6" s="75">
        <v>1629682613.51</v>
      </c>
      <c r="L6" s="76">
        <v>3003007615.4305987</v>
      </c>
      <c r="M6" s="75">
        <v>3003007615.4305987</v>
      </c>
      <c r="N6" s="75">
        <v>894852368.31589866</v>
      </c>
      <c r="O6" s="75"/>
      <c r="P6" s="75">
        <v>2565932823.98</v>
      </c>
      <c r="Q6" s="76">
        <v>1331927159.7664971</v>
      </c>
      <c r="R6" s="76">
        <f>M6-P6</f>
        <v>437074791.45059872</v>
      </c>
      <c r="S6" s="75"/>
    </row>
    <row r="7" spans="1:19" x14ac:dyDescent="0.35">
      <c r="A7" s="81">
        <v>2</v>
      </c>
      <c r="B7" s="80" t="s">
        <v>38</v>
      </c>
      <c r="C7" s="81" t="s">
        <v>17</v>
      </c>
      <c r="D7" s="75">
        <v>-49944600.933349289</v>
      </c>
      <c r="E7" s="75">
        <v>47259575.640000001</v>
      </c>
      <c r="F7" s="199">
        <v>39270556.579999998</v>
      </c>
      <c r="G7" s="75">
        <v>-41955581.873349287</v>
      </c>
      <c r="H7" s="75">
        <v>45233747.090000004</v>
      </c>
      <c r="I7" s="75">
        <v>22827038.492834754</v>
      </c>
      <c r="J7" s="75"/>
      <c r="K7" s="75">
        <v>78906405</v>
      </c>
      <c r="L7" s="76">
        <v>146967190.58283475</v>
      </c>
      <c r="M7" s="75">
        <v>146967190.58283475</v>
      </c>
      <c r="N7" s="75">
        <v>1589713775.3798954</v>
      </c>
      <c r="O7" s="75"/>
      <c r="P7" s="75">
        <v>48500000</v>
      </c>
      <c r="Q7" s="76">
        <v>1688180965.9627302</v>
      </c>
      <c r="R7" s="76">
        <f t="shared" ref="R7:R25" si="0">M7-P7</f>
        <v>98467190.58283475</v>
      </c>
      <c r="S7" s="75"/>
    </row>
    <row r="8" spans="1:19" x14ac:dyDescent="0.35">
      <c r="A8" s="81">
        <v>3</v>
      </c>
      <c r="B8" s="80" t="s">
        <v>311</v>
      </c>
      <c r="C8" s="81" t="s">
        <v>48</v>
      </c>
      <c r="D8" s="75"/>
      <c r="E8" s="75"/>
      <c r="F8" s="199">
        <v>0</v>
      </c>
      <c r="G8" s="75"/>
      <c r="H8" s="75"/>
      <c r="I8" s="75"/>
      <c r="J8" s="75"/>
      <c r="K8" s="75">
        <v>0</v>
      </c>
      <c r="L8" s="76"/>
      <c r="M8" s="75"/>
      <c r="N8" s="75">
        <v>132506367.80912223</v>
      </c>
      <c r="O8" s="75"/>
      <c r="P8" s="75">
        <v>62560053.650000006</v>
      </c>
      <c r="Q8" s="76"/>
      <c r="R8" s="76"/>
      <c r="S8" s="75"/>
    </row>
    <row r="9" spans="1:19" x14ac:dyDescent="0.35">
      <c r="A9" s="81">
        <v>4</v>
      </c>
      <c r="B9" s="80" t="s">
        <v>44</v>
      </c>
      <c r="C9" s="81" t="s">
        <v>17</v>
      </c>
      <c r="D9" s="75">
        <v>91703802.99000001</v>
      </c>
      <c r="E9" s="75">
        <v>0</v>
      </c>
      <c r="F9" s="199">
        <v>323890741.81999999</v>
      </c>
      <c r="G9" s="75">
        <v>-232186938.82999998</v>
      </c>
      <c r="H9" s="75">
        <v>63908012.530000001</v>
      </c>
      <c r="I9" s="75">
        <v>226848702.01204503</v>
      </c>
      <c r="J9" s="75"/>
      <c r="K9" s="75">
        <v>307934000.37</v>
      </c>
      <c r="L9" s="76">
        <v>598690714.912045</v>
      </c>
      <c r="M9" s="75">
        <v>598690714.912045</v>
      </c>
      <c r="N9" s="75">
        <v>246922213.8399159</v>
      </c>
      <c r="O9" s="75"/>
      <c r="P9" s="75">
        <v>307836144.07999998</v>
      </c>
      <c r="Q9" s="76">
        <v>537776784.67196083</v>
      </c>
      <c r="R9" s="76">
        <f t="shared" si="0"/>
        <v>290854570.83204502</v>
      </c>
      <c r="S9" s="75"/>
    </row>
    <row r="10" spans="1:19" x14ac:dyDescent="0.35">
      <c r="A10" s="81">
        <v>3</v>
      </c>
      <c r="B10" s="74" t="s">
        <v>84</v>
      </c>
      <c r="C10" s="73" t="s">
        <v>58</v>
      </c>
      <c r="D10" s="75">
        <v>206672964.96906486</v>
      </c>
      <c r="E10" s="75">
        <v>44139684.845393896</v>
      </c>
      <c r="F10" s="75">
        <v>0</v>
      </c>
      <c r="G10" s="75">
        <v>250812649.81445876</v>
      </c>
      <c r="H10" s="75">
        <v>313563166.69749999</v>
      </c>
      <c r="I10" s="75">
        <v>9374020.8934402559</v>
      </c>
      <c r="J10" s="75"/>
      <c r="K10" s="75">
        <v>0</v>
      </c>
      <c r="L10" s="76">
        <v>322937187.59094024</v>
      </c>
      <c r="M10" s="75">
        <v>313563166.69749999</v>
      </c>
      <c r="N10" s="75">
        <v>0</v>
      </c>
      <c r="O10" s="75"/>
      <c r="P10" s="75">
        <v>0</v>
      </c>
      <c r="Q10" s="76">
        <v>313563166.69749999</v>
      </c>
      <c r="R10" s="76">
        <f t="shared" si="0"/>
        <v>313563166.69749999</v>
      </c>
      <c r="S10" s="75"/>
    </row>
    <row r="11" spans="1:19" x14ac:dyDescent="0.35">
      <c r="A11" s="81">
        <v>4</v>
      </c>
      <c r="B11" s="74" t="s">
        <v>95</v>
      </c>
      <c r="C11" s="73" t="s">
        <v>58</v>
      </c>
      <c r="D11" s="75">
        <v>18545296.781003356</v>
      </c>
      <c r="E11" s="75">
        <v>2942645.6563595925</v>
      </c>
      <c r="F11" s="75">
        <v>0</v>
      </c>
      <c r="G11" s="75">
        <v>21487942.437362947</v>
      </c>
      <c r="H11" s="75">
        <v>25478893.210999999</v>
      </c>
      <c r="I11" s="75">
        <v>624934.72622935032</v>
      </c>
      <c r="J11" s="75"/>
      <c r="K11" s="75">
        <v>0</v>
      </c>
      <c r="L11" s="76">
        <v>26103827.93722935</v>
      </c>
      <c r="M11" s="75">
        <v>25478893.210999999</v>
      </c>
      <c r="N11" s="75">
        <v>0</v>
      </c>
      <c r="O11" s="75"/>
      <c r="P11" s="75">
        <v>0</v>
      </c>
      <c r="Q11" s="76">
        <v>25478893.210999999</v>
      </c>
      <c r="R11" s="76">
        <f t="shared" si="0"/>
        <v>25478893.210999999</v>
      </c>
      <c r="S11" s="75"/>
    </row>
    <row r="12" spans="1:19" x14ac:dyDescent="0.35">
      <c r="A12" s="81">
        <v>5</v>
      </c>
      <c r="B12" s="74" t="s">
        <v>99</v>
      </c>
      <c r="C12" s="73" t="s">
        <v>58</v>
      </c>
      <c r="D12" s="75">
        <v>0</v>
      </c>
      <c r="E12" s="75">
        <v>0</v>
      </c>
      <c r="F12" s="75">
        <v>0</v>
      </c>
      <c r="G12" s="75">
        <v>0</v>
      </c>
      <c r="H12" s="75">
        <v>0</v>
      </c>
      <c r="I12" s="75">
        <v>0</v>
      </c>
      <c r="J12" s="75"/>
      <c r="K12" s="75">
        <v>0</v>
      </c>
      <c r="L12" s="76">
        <v>0</v>
      </c>
      <c r="M12" s="75">
        <v>0</v>
      </c>
      <c r="N12" s="75">
        <v>0</v>
      </c>
      <c r="O12" s="75"/>
      <c r="P12" s="75">
        <v>0</v>
      </c>
      <c r="Q12" s="76">
        <v>0</v>
      </c>
      <c r="R12" s="76">
        <f t="shared" si="0"/>
        <v>0</v>
      </c>
      <c r="S12" s="75"/>
    </row>
    <row r="13" spans="1:19" ht="31" x14ac:dyDescent="0.35">
      <c r="A13" s="81">
        <v>6</v>
      </c>
      <c r="B13" s="74" t="s">
        <v>121</v>
      </c>
      <c r="C13" s="73" t="s">
        <v>58</v>
      </c>
      <c r="D13" s="75">
        <v>72922182.839223579</v>
      </c>
      <c r="E13" s="75">
        <v>40037292.824464515</v>
      </c>
      <c r="F13" s="75">
        <v>0</v>
      </c>
      <c r="G13" s="75">
        <v>112959475.66368809</v>
      </c>
      <c r="H13" s="75">
        <v>104613586.9624</v>
      </c>
      <c r="I13" s="75">
        <v>5624412.5360641535</v>
      </c>
      <c r="J13" s="75"/>
      <c r="K13" s="75">
        <v>0</v>
      </c>
      <c r="L13" s="76">
        <v>110237999.49846415</v>
      </c>
      <c r="M13" s="75">
        <v>104613586.9624</v>
      </c>
      <c r="N13" s="75">
        <v>0</v>
      </c>
      <c r="O13" s="75"/>
      <c r="P13" s="75">
        <v>0</v>
      </c>
      <c r="Q13" s="76">
        <v>104613586.9624</v>
      </c>
      <c r="R13" s="76">
        <f t="shared" si="0"/>
        <v>104613586.9624</v>
      </c>
      <c r="S13" s="75"/>
    </row>
    <row r="14" spans="1:19" ht="31" x14ac:dyDescent="0.35">
      <c r="A14" s="81">
        <v>7</v>
      </c>
      <c r="B14" s="74" t="s">
        <v>127</v>
      </c>
      <c r="C14" s="73" t="s">
        <v>123</v>
      </c>
      <c r="D14" s="75"/>
      <c r="E14" s="75">
        <v>89914172.829999998</v>
      </c>
      <c r="F14" s="75">
        <v>89914168.64320001</v>
      </c>
      <c r="G14" s="75">
        <v>4.1867999881505966</v>
      </c>
      <c r="H14" s="75">
        <v>4.1867999881505966</v>
      </c>
      <c r="I14" s="75">
        <v>0</v>
      </c>
      <c r="J14" s="75"/>
      <c r="K14" s="75">
        <v>0</v>
      </c>
      <c r="L14" s="76">
        <v>4.1867999881505966</v>
      </c>
      <c r="M14" s="75">
        <v>4.1867999881505966</v>
      </c>
      <c r="N14" s="75">
        <v>0</v>
      </c>
      <c r="O14" s="75"/>
      <c r="P14" s="75">
        <v>0</v>
      </c>
      <c r="Q14" s="76">
        <v>4.1867999881505966</v>
      </c>
      <c r="R14" s="76">
        <f t="shared" si="0"/>
        <v>4.1867999881505966</v>
      </c>
      <c r="S14" s="84" t="s">
        <v>312</v>
      </c>
    </row>
    <row r="15" spans="1:19" ht="31" x14ac:dyDescent="0.35">
      <c r="A15" s="81">
        <v>8</v>
      </c>
      <c r="B15" s="74" t="s">
        <v>129</v>
      </c>
      <c r="C15" s="73" t="s">
        <v>123</v>
      </c>
      <c r="D15" s="75"/>
      <c r="E15" s="75">
        <v>0</v>
      </c>
      <c r="F15" s="75"/>
      <c r="G15" s="75">
        <v>0</v>
      </c>
      <c r="H15" s="75">
        <v>0</v>
      </c>
      <c r="I15" s="75">
        <v>0</v>
      </c>
      <c r="J15" s="75"/>
      <c r="K15" s="75"/>
      <c r="L15" s="76">
        <v>0</v>
      </c>
      <c r="M15" s="75">
        <v>304475.53200000001</v>
      </c>
      <c r="N15" s="75">
        <v>0</v>
      </c>
      <c r="O15" s="75"/>
      <c r="P15" s="75"/>
      <c r="Q15" s="76">
        <v>304475.53200000001</v>
      </c>
      <c r="R15" s="76">
        <f t="shared" si="0"/>
        <v>304475.53200000001</v>
      </c>
      <c r="S15" s="84" t="s">
        <v>312</v>
      </c>
    </row>
    <row r="16" spans="1:19" ht="31" x14ac:dyDescent="0.35">
      <c r="A16" s="81">
        <v>9</v>
      </c>
      <c r="B16" s="74" t="s">
        <v>139</v>
      </c>
      <c r="C16" s="73" t="s">
        <v>123</v>
      </c>
      <c r="D16" s="75"/>
      <c r="E16" s="75">
        <v>300564944.76999998</v>
      </c>
      <c r="F16" s="75">
        <v>94726961818.838486</v>
      </c>
      <c r="G16" s="75">
        <v>-94426396874.068481</v>
      </c>
      <c r="H16" s="75">
        <v>-94426396874.068481</v>
      </c>
      <c r="I16" s="75">
        <v>362843785.33174026</v>
      </c>
      <c r="J16" s="75"/>
      <c r="K16" s="75"/>
      <c r="L16" s="76">
        <v>-94063553088.73674</v>
      </c>
      <c r="M16" s="75">
        <v>-94063553088.73674</v>
      </c>
      <c r="N16" s="75">
        <v>362843785.33174026</v>
      </c>
      <c r="O16" s="75"/>
      <c r="P16" s="75">
        <v>0</v>
      </c>
      <c r="Q16" s="76">
        <v>-93700709303.404999</v>
      </c>
      <c r="R16" s="76"/>
      <c r="S16" s="84" t="s">
        <v>312</v>
      </c>
    </row>
    <row r="17" spans="1:19" x14ac:dyDescent="0.35">
      <c r="A17" s="81">
        <v>10</v>
      </c>
      <c r="B17" s="74" t="s">
        <v>313</v>
      </c>
      <c r="C17" s="73"/>
      <c r="D17" s="75"/>
      <c r="E17" s="75"/>
      <c r="F17" s="75"/>
      <c r="G17" s="75"/>
      <c r="H17" s="75"/>
      <c r="I17" s="75"/>
      <c r="J17" s="75"/>
      <c r="K17" s="75"/>
      <c r="L17" s="76"/>
      <c r="M17" s="75"/>
      <c r="N17" s="75">
        <v>859146995</v>
      </c>
      <c r="O17" s="75"/>
      <c r="P17" s="75"/>
      <c r="Q17" s="76"/>
      <c r="R17" s="76">
        <f t="shared" si="0"/>
        <v>0</v>
      </c>
      <c r="S17" s="75" t="s">
        <v>314</v>
      </c>
    </row>
    <row r="18" spans="1:19" x14ac:dyDescent="0.35">
      <c r="A18" s="81">
        <v>11</v>
      </c>
      <c r="B18" s="74" t="s">
        <v>315</v>
      </c>
      <c r="C18" s="73"/>
      <c r="D18" s="75"/>
      <c r="E18" s="75"/>
      <c r="F18" s="75"/>
      <c r="G18" s="75"/>
      <c r="H18" s="75"/>
      <c r="I18" s="75"/>
      <c r="J18" s="75"/>
      <c r="K18" s="75"/>
      <c r="L18" s="76"/>
      <c r="M18" s="75"/>
      <c r="N18" s="75">
        <v>1102657049.05</v>
      </c>
      <c r="O18" s="75" t="s">
        <v>258</v>
      </c>
      <c r="P18" s="75"/>
      <c r="Q18" s="76"/>
      <c r="R18" s="76">
        <f t="shared" si="0"/>
        <v>0</v>
      </c>
      <c r="S18" s="75" t="s">
        <v>314</v>
      </c>
    </row>
    <row r="19" spans="1:19" x14ac:dyDescent="0.35">
      <c r="A19" s="81">
        <v>12</v>
      </c>
      <c r="B19" s="74" t="s">
        <v>206</v>
      </c>
      <c r="C19" s="73" t="s">
        <v>198</v>
      </c>
      <c r="D19" s="75">
        <v>451328497.59076309</v>
      </c>
      <c r="E19" s="75">
        <v>2361283126.2778444</v>
      </c>
      <c r="F19" s="75">
        <v>3074040000</v>
      </c>
      <c r="G19" s="75">
        <v>-261428376.13139248</v>
      </c>
      <c r="H19" s="75">
        <v>529574044.06919998</v>
      </c>
      <c r="I19" s="75">
        <v>3958292055.108036</v>
      </c>
      <c r="J19" s="75">
        <v>2737404.4</v>
      </c>
      <c r="K19" s="75">
        <v>2817200000</v>
      </c>
      <c r="L19" s="76">
        <v>7307803503.5772352</v>
      </c>
      <c r="M19" s="75">
        <v>7307803503.5772352</v>
      </c>
      <c r="N19" s="75"/>
      <c r="O19" s="75"/>
      <c r="P19" s="75">
        <v>850000000</v>
      </c>
      <c r="Q19" s="76">
        <v>6457803503.5772352</v>
      </c>
      <c r="R19" s="76">
        <f t="shared" si="0"/>
        <v>6457803503.5772352</v>
      </c>
      <c r="S19" s="75"/>
    </row>
    <row r="20" spans="1:19" x14ac:dyDescent="0.35">
      <c r="A20" s="81">
        <v>13</v>
      </c>
      <c r="B20" s="74" t="s">
        <v>207</v>
      </c>
      <c r="C20" s="73" t="s">
        <v>198</v>
      </c>
      <c r="D20" s="75">
        <v>-2178436993.3800001</v>
      </c>
      <c r="E20" s="75">
        <v>25468364.510000002</v>
      </c>
      <c r="F20" s="75">
        <v>198365599.51470003</v>
      </c>
      <c r="G20" s="75">
        <v>-2351334228.3846998</v>
      </c>
      <c r="H20" s="75">
        <v>9786636.7325999606</v>
      </c>
      <c r="I20" s="75">
        <v>2001421.6384999999</v>
      </c>
      <c r="J20" s="75">
        <v>388819.04</v>
      </c>
      <c r="K20" s="75">
        <v>9975285.1500000004</v>
      </c>
      <c r="L20" s="76">
        <v>22152162.561099961</v>
      </c>
      <c r="M20" s="75">
        <v>22152162.561099961</v>
      </c>
      <c r="N20" s="75"/>
      <c r="O20" s="75"/>
      <c r="P20" s="75">
        <v>0</v>
      </c>
      <c r="Q20" s="76">
        <v>22152162.561099961</v>
      </c>
      <c r="R20" s="76">
        <f t="shared" si="0"/>
        <v>22152162.561099961</v>
      </c>
      <c r="S20" s="75"/>
    </row>
    <row r="21" spans="1:19" x14ac:dyDescent="0.35">
      <c r="A21" s="81">
        <v>14</v>
      </c>
      <c r="B21" s="74" t="s">
        <v>316</v>
      </c>
      <c r="C21" s="73" t="s">
        <v>198</v>
      </c>
      <c r="D21" s="75">
        <v>26626163811.251587</v>
      </c>
      <c r="E21" s="75">
        <v>6904489105.4301949</v>
      </c>
      <c r="F21" s="75">
        <v>0</v>
      </c>
      <c r="G21" s="75">
        <v>33530652916.681782</v>
      </c>
      <c r="H21" s="75">
        <v>13529845654.790001</v>
      </c>
      <c r="I21" s="75">
        <v>4837912511.7987099</v>
      </c>
      <c r="J21" s="75">
        <v>0</v>
      </c>
      <c r="K21" s="75">
        <v>0</v>
      </c>
      <c r="L21" s="76">
        <v>18367758166.588711</v>
      </c>
      <c r="M21" s="75">
        <v>18367758166.588711</v>
      </c>
      <c r="N21" s="75">
        <v>0</v>
      </c>
      <c r="O21" s="75">
        <v>0</v>
      </c>
      <c r="P21" s="75">
        <v>0</v>
      </c>
      <c r="Q21" s="76">
        <v>18367758166.588711</v>
      </c>
      <c r="R21" s="76">
        <f t="shared" si="0"/>
        <v>18367758166.588711</v>
      </c>
      <c r="S21" s="75"/>
    </row>
    <row r="22" spans="1:19" x14ac:dyDescent="0.35">
      <c r="A22" s="81">
        <v>15</v>
      </c>
      <c r="B22" s="74" t="s">
        <v>317</v>
      </c>
      <c r="C22" s="73" t="s">
        <v>198</v>
      </c>
      <c r="D22" s="75"/>
      <c r="E22" s="75"/>
      <c r="F22" s="75"/>
      <c r="G22" s="75"/>
      <c r="H22" s="75">
        <v>394952465.65210003</v>
      </c>
      <c r="I22" s="75">
        <v>2446182</v>
      </c>
      <c r="J22" s="75">
        <v>475188.489</v>
      </c>
      <c r="K22" s="75">
        <v>0</v>
      </c>
      <c r="L22" s="76">
        <v>397873836.14110005</v>
      </c>
      <c r="M22" s="75">
        <v>397873836.14110005</v>
      </c>
      <c r="N22" s="75">
        <v>0</v>
      </c>
      <c r="O22" s="75">
        <v>0</v>
      </c>
      <c r="P22" s="75">
        <v>0</v>
      </c>
      <c r="Q22" s="76">
        <v>397873836.14110005</v>
      </c>
      <c r="R22" s="76">
        <f t="shared" si="0"/>
        <v>397873836.14110005</v>
      </c>
      <c r="S22" s="75"/>
    </row>
    <row r="23" spans="1:19" x14ac:dyDescent="0.35">
      <c r="A23" s="81">
        <v>16</v>
      </c>
      <c r="B23" s="74" t="s">
        <v>221</v>
      </c>
      <c r="C23" s="73" t="s">
        <v>198</v>
      </c>
      <c r="D23" s="75">
        <v>4017232244.9408836</v>
      </c>
      <c r="E23" s="75">
        <v>768969426.17662787</v>
      </c>
      <c r="F23" s="75">
        <v>2472984737.8264174</v>
      </c>
      <c r="G23" s="75">
        <v>2313216933.2910943</v>
      </c>
      <c r="H23" s="75">
        <v>3436069454.7399998</v>
      </c>
      <c r="I23" s="75">
        <v>5700840675.9455004</v>
      </c>
      <c r="J23" s="75"/>
      <c r="K23" s="75">
        <v>3150601383.9099998</v>
      </c>
      <c r="L23" s="76">
        <v>12287511514.595501</v>
      </c>
      <c r="M23" s="75">
        <v>12287511514.595501</v>
      </c>
      <c r="N23" s="75"/>
      <c r="O23" s="75"/>
      <c r="P23" s="75">
        <v>2822157168.6300001</v>
      </c>
      <c r="Q23" s="76">
        <v>9465354345.9654999</v>
      </c>
      <c r="R23" s="76">
        <f t="shared" si="0"/>
        <v>9465354345.9654999</v>
      </c>
      <c r="S23" s="75"/>
    </row>
    <row r="24" spans="1:19" x14ac:dyDescent="0.35">
      <c r="A24" s="81">
        <v>17</v>
      </c>
      <c r="B24" s="74" t="s">
        <v>318</v>
      </c>
      <c r="C24" s="73" t="s">
        <v>198</v>
      </c>
      <c r="D24" s="75"/>
      <c r="E24" s="75"/>
      <c r="F24" s="75"/>
      <c r="G24" s="75"/>
      <c r="H24" s="75">
        <v>15453550307.99</v>
      </c>
      <c r="I24" s="75">
        <v>6967694159.4889498</v>
      </c>
      <c r="J24" s="75">
        <v>383437337.06999999</v>
      </c>
      <c r="K24" s="75">
        <v>0</v>
      </c>
      <c r="L24" s="76">
        <v>22804681804.54895</v>
      </c>
      <c r="M24" s="75">
        <v>22804681804.54895</v>
      </c>
      <c r="N24" s="75">
        <v>0</v>
      </c>
      <c r="O24" s="75"/>
      <c r="P24" s="75"/>
      <c r="Q24" s="76">
        <v>22804681804.54895</v>
      </c>
      <c r="R24" s="76">
        <f t="shared" si="0"/>
        <v>22804681804.54895</v>
      </c>
      <c r="S24" s="75"/>
    </row>
    <row r="25" spans="1:19" x14ac:dyDescent="0.35">
      <c r="A25" s="81">
        <v>18</v>
      </c>
      <c r="B25" s="74" t="s">
        <v>319</v>
      </c>
      <c r="C25" s="73" t="s">
        <v>198</v>
      </c>
      <c r="D25" s="75"/>
      <c r="E25" s="75"/>
      <c r="F25" s="75"/>
      <c r="G25" s="75"/>
      <c r="H25" s="75">
        <v>4618729792.9499998</v>
      </c>
      <c r="I25" s="75">
        <v>2360592436.2672</v>
      </c>
      <c r="J25" s="75">
        <v>119776521.31</v>
      </c>
      <c r="K25" s="75"/>
      <c r="L25" s="76">
        <v>7099098750.5271997</v>
      </c>
      <c r="M25" s="75">
        <v>7099098750.5271997</v>
      </c>
      <c r="N25" s="75">
        <v>0</v>
      </c>
      <c r="O25" s="75"/>
      <c r="P25" s="75"/>
      <c r="Q25" s="76">
        <v>7099098750.5271997</v>
      </c>
      <c r="R25" s="76">
        <f t="shared" si="0"/>
        <v>7099098750.5271997</v>
      </c>
      <c r="S25" s="75"/>
    </row>
    <row r="26" spans="1:19" x14ac:dyDescent="0.35">
      <c r="A26" s="81">
        <v>19</v>
      </c>
      <c r="B26" s="74" t="s">
        <v>320</v>
      </c>
      <c r="C26" s="73" t="s">
        <v>198</v>
      </c>
      <c r="D26" s="75"/>
      <c r="E26" s="75"/>
      <c r="F26" s="75"/>
      <c r="G26" s="75"/>
      <c r="H26" s="75"/>
      <c r="I26" s="75">
        <v>364511668.54762203</v>
      </c>
      <c r="J26" s="75"/>
      <c r="K26" s="75"/>
      <c r="L26" s="76">
        <v>364511668.54762203</v>
      </c>
      <c r="M26" s="75">
        <v>364511668.54762203</v>
      </c>
      <c r="N26" s="75"/>
      <c r="O26" s="75"/>
      <c r="P26" s="75">
        <v>612408874</v>
      </c>
      <c r="Q26" s="76">
        <v>-247897205.45237797</v>
      </c>
      <c r="R26" s="76"/>
      <c r="S26" s="75"/>
    </row>
    <row r="27" spans="1:19" x14ac:dyDescent="0.35">
      <c r="A27" s="141"/>
      <c r="B27" s="74"/>
      <c r="C27" s="73"/>
      <c r="D27" s="90">
        <v>29720926920.214344</v>
      </c>
      <c r="E27" s="90">
        <v>12390604069.810886</v>
      </c>
      <c r="F27" s="90">
        <v>103423597942.8828</v>
      </c>
      <c r="G27" s="90">
        <v>-61312066952.857574</v>
      </c>
      <c r="H27" s="90">
        <v>-55422618472.862175</v>
      </c>
      <c r="I27" s="90">
        <v>25352774704.555149</v>
      </c>
      <c r="J27" s="90">
        <v>506815270.30900002</v>
      </c>
      <c r="K27" s="90">
        <v>7994299687.9399996</v>
      </c>
      <c r="L27" s="90">
        <v>-21568728810.058022</v>
      </c>
      <c r="M27" s="90">
        <v>-21584047702.681755</v>
      </c>
      <c r="N27" s="90">
        <v>5188642554.726572</v>
      </c>
      <c r="O27" s="90">
        <v>0</v>
      </c>
      <c r="P27" s="90">
        <v>6656986190.3400002</v>
      </c>
      <c r="Q27" s="90">
        <v>-25084141696.504311</v>
      </c>
      <c r="R27" s="91">
        <f>SUM(R6:R26)</f>
        <v>65885079249.364975</v>
      </c>
      <c r="S27" s="141"/>
    </row>
    <row r="28" spans="1:19" x14ac:dyDescent="0.35">
      <c r="A28" s="143" t="s">
        <v>321</v>
      </c>
      <c r="B28" s="143"/>
      <c r="C28" s="143"/>
      <c r="D28" s="143"/>
      <c r="E28" s="143"/>
      <c r="G28" s="199">
        <f>G23+G21+G13+G11+G10</f>
        <v>36229129917.88839</v>
      </c>
    </row>
    <row r="29" spans="1:19" x14ac:dyDescent="0.35">
      <c r="F29" s="87"/>
    </row>
    <row r="31" spans="1:19" x14ac:dyDescent="0.35">
      <c r="S31" s="199"/>
    </row>
  </sheetData>
  <mergeCells count="3">
    <mergeCell ref="D4:G4"/>
    <mergeCell ref="A28:C28"/>
    <mergeCell ref="D28:E28"/>
  </mergeCells>
  <pageMargins left="0.31496062992125984" right="0.11811023622047245" top="0.55118110236220474" bottom="0.35433070866141736" header="0.31496062992125984" footer="0.31496062992125984"/>
  <pageSetup paperSize="8" scale="29" fitToWidth="2" fitToHeight="2" orientation="landscape" r:id="rId1"/>
  <colBreaks count="1" manualBreakCount="1">
    <brk id="12" max="2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60ECB-71F7-4F2F-8041-84ADF623C8BA}">
  <dimension ref="A1:Q134"/>
  <sheetViews>
    <sheetView zoomScale="40" zoomScaleNormal="40" zoomScaleSheetLayoutView="40" workbookViewId="0">
      <pane xSplit="3" ySplit="5" topLeftCell="M128" activePane="bottomRight" state="frozen"/>
      <selection pane="topRight" activeCell="D1" sqref="D1"/>
      <selection pane="bottomLeft" activeCell="A6" sqref="A6"/>
      <selection pane="bottomRight" activeCell="Q132" sqref="Q132"/>
    </sheetView>
  </sheetViews>
  <sheetFormatPr defaultColWidth="8.7265625" defaultRowHeight="16.5" customHeight="1" x14ac:dyDescent="0.35"/>
  <cols>
    <col min="1" max="1" width="18.26953125" style="94" customWidth="1"/>
    <col min="2" max="2" width="40.453125" style="145" customWidth="1"/>
    <col min="3" max="3" width="38.26953125" style="146" customWidth="1"/>
    <col min="4" max="4" width="34.26953125" style="94" customWidth="1"/>
    <col min="5" max="5" width="34.08984375" style="94" customWidth="1"/>
    <col min="6" max="6" width="31.453125" style="94" customWidth="1"/>
    <col min="7" max="7" width="32.453125" style="94" customWidth="1"/>
    <col min="8" max="8" width="27.453125" style="94" customWidth="1"/>
    <col min="9" max="9" width="25.08984375" style="94" customWidth="1"/>
    <col min="10" max="10" width="24.90625" style="94" bestFit="1" customWidth="1"/>
    <col min="11" max="11" width="34.26953125" style="94" customWidth="1"/>
    <col min="12" max="12" width="27.453125" style="94" customWidth="1"/>
    <col min="13" max="13" width="25.08984375" style="94" customWidth="1"/>
    <col min="14" max="14" width="33.26953125" style="94" customWidth="1"/>
    <col min="15" max="15" width="35.7265625" style="94" customWidth="1"/>
    <col min="16" max="16" width="35.7265625" style="144" customWidth="1"/>
    <col min="17" max="17" width="31.453125" style="145" customWidth="1"/>
    <col min="18" max="16384" width="8.7265625" style="94"/>
  </cols>
  <sheetData>
    <row r="1" spans="1:17" ht="46.5" customHeight="1" x14ac:dyDescent="0.35">
      <c r="A1" s="115"/>
      <c r="B1" s="116"/>
      <c r="C1" s="116"/>
      <c r="D1" s="117"/>
      <c r="E1" s="117"/>
      <c r="F1" s="117"/>
      <c r="G1" s="117"/>
      <c r="H1" s="117"/>
      <c r="I1" s="117"/>
      <c r="J1" s="117"/>
      <c r="K1" s="117"/>
      <c r="L1" s="117"/>
      <c r="M1" s="117"/>
      <c r="N1" s="117"/>
      <c r="O1" s="117"/>
      <c r="P1" s="118"/>
      <c r="Q1" s="119"/>
    </row>
    <row r="2" spans="1:17" s="68" customFormat="1" ht="39" customHeight="1" x14ac:dyDescent="0.35">
      <c r="A2" s="120"/>
      <c r="B2" s="94"/>
      <c r="C2" s="94"/>
      <c r="D2" s="68" t="s">
        <v>0</v>
      </c>
      <c r="P2" s="121"/>
      <c r="Q2" s="122"/>
    </row>
    <row r="3" spans="1:17" s="68" customFormat="1" ht="39" customHeight="1" x14ac:dyDescent="0.35">
      <c r="A3" s="123"/>
      <c r="B3" s="124"/>
      <c r="C3" s="124"/>
      <c r="D3" s="68" t="s">
        <v>322</v>
      </c>
      <c r="E3" s="125"/>
      <c r="F3" s="125"/>
      <c r="G3" s="125"/>
      <c r="H3" s="125"/>
      <c r="I3" s="125"/>
      <c r="J3" s="125"/>
      <c r="K3" s="125"/>
      <c r="L3" s="125"/>
      <c r="M3" s="125"/>
      <c r="N3" s="125"/>
      <c r="O3" s="125"/>
      <c r="P3" s="126"/>
      <c r="Q3" s="127"/>
    </row>
    <row r="4" spans="1:17" ht="15.5" x14ac:dyDescent="0.35">
      <c r="A4" s="128"/>
      <c r="B4" s="129"/>
      <c r="C4" s="129"/>
      <c r="D4" s="70">
        <v>2022</v>
      </c>
      <c r="E4" s="70"/>
      <c r="F4" s="70"/>
      <c r="G4" s="70"/>
      <c r="H4" s="71"/>
      <c r="I4" s="71"/>
      <c r="J4" s="71"/>
      <c r="K4" s="71"/>
      <c r="L4" s="71"/>
      <c r="M4" s="71"/>
      <c r="N4" s="71"/>
      <c r="O4" s="71"/>
      <c r="P4" s="130"/>
      <c r="Q4" s="131"/>
    </row>
    <row r="5" spans="1:17" s="132" customFormat="1" ht="45" x14ac:dyDescent="0.3">
      <c r="A5" s="72" t="s">
        <v>1</v>
      </c>
      <c r="B5" s="72" t="s">
        <v>2</v>
      </c>
      <c r="C5" s="72" t="s">
        <v>3</v>
      </c>
      <c r="D5" s="72" t="s">
        <v>254</v>
      </c>
      <c r="E5" s="72" t="s">
        <v>323</v>
      </c>
      <c r="F5" s="72" t="s">
        <v>324</v>
      </c>
      <c r="G5" s="72" t="s">
        <v>7</v>
      </c>
      <c r="H5" s="72" t="s">
        <v>8</v>
      </c>
      <c r="I5" s="72" t="s">
        <v>279</v>
      </c>
      <c r="J5" s="72" t="s">
        <v>325</v>
      </c>
      <c r="K5" s="72" t="s">
        <v>256</v>
      </c>
      <c r="L5" s="72" t="s">
        <v>10</v>
      </c>
      <c r="M5" s="72" t="s">
        <v>282</v>
      </c>
      <c r="N5" s="72" t="s">
        <v>13</v>
      </c>
      <c r="O5" s="72" t="s">
        <v>14</v>
      </c>
      <c r="P5" s="72" t="s">
        <v>381</v>
      </c>
      <c r="Q5" s="72" t="s">
        <v>15</v>
      </c>
    </row>
    <row r="6" spans="1:17" ht="31" x14ac:dyDescent="0.35">
      <c r="A6" s="73">
        <v>1</v>
      </c>
      <c r="B6" s="74" t="s">
        <v>57</v>
      </c>
      <c r="C6" s="73" t="s">
        <v>58</v>
      </c>
      <c r="D6" s="75">
        <v>-5467.390000000014</v>
      </c>
      <c r="E6" s="75">
        <v>797100</v>
      </c>
      <c r="F6" s="75">
        <v>800000</v>
      </c>
      <c r="G6" s="75">
        <v>-8367.390000000014</v>
      </c>
      <c r="H6" s="75">
        <v>-272392.7438</v>
      </c>
      <c r="I6" s="75">
        <v>181632.22</v>
      </c>
      <c r="J6" s="75">
        <v>-2452212.5</v>
      </c>
      <c r="K6" s="76">
        <v>-2542973.0238000001</v>
      </c>
      <c r="L6" s="75">
        <v>-2542973.0238000001</v>
      </c>
      <c r="M6" s="75">
        <v>0</v>
      </c>
      <c r="N6" s="75">
        <v>0</v>
      </c>
      <c r="O6" s="76">
        <v>-2542973.0238000001</v>
      </c>
      <c r="P6" s="133"/>
      <c r="Q6" s="74"/>
    </row>
    <row r="7" spans="1:17" ht="31" x14ac:dyDescent="0.35">
      <c r="A7" s="73">
        <v>2</v>
      </c>
      <c r="B7" s="74" t="s">
        <v>60</v>
      </c>
      <c r="C7" s="73" t="s">
        <v>58</v>
      </c>
      <c r="D7" s="75"/>
      <c r="E7" s="75"/>
      <c r="F7" s="75"/>
      <c r="G7" s="75"/>
      <c r="H7" s="75">
        <v>-382.71729999999701</v>
      </c>
      <c r="I7" s="75">
        <v>53694.75</v>
      </c>
      <c r="J7" s="75">
        <v>53694.745199999998</v>
      </c>
      <c r="K7" s="76">
        <v>107006.7779</v>
      </c>
      <c r="L7" s="75">
        <v>107006.7779</v>
      </c>
      <c r="M7" s="75">
        <v>0</v>
      </c>
      <c r="N7" s="75">
        <v>0</v>
      </c>
      <c r="O7" s="76">
        <v>107006.7779</v>
      </c>
      <c r="P7" s="133">
        <f t="shared" ref="P7:P70" si="0">L7-N7</f>
        <v>107006.7779</v>
      </c>
      <c r="Q7" s="74"/>
    </row>
    <row r="8" spans="1:17" ht="31" x14ac:dyDescent="0.35">
      <c r="A8" s="73">
        <v>3</v>
      </c>
      <c r="B8" s="74" t="s">
        <v>62</v>
      </c>
      <c r="C8" s="73" t="s">
        <v>58</v>
      </c>
      <c r="D8" s="75"/>
      <c r="E8" s="75"/>
      <c r="F8" s="75"/>
      <c r="G8" s="75"/>
      <c r="H8" s="75">
        <v>-1530.8691999999901</v>
      </c>
      <c r="I8" s="75">
        <v>224828</v>
      </c>
      <c r="J8" s="75">
        <v>224827.99739999999</v>
      </c>
      <c r="K8" s="76">
        <v>448125.12820000004</v>
      </c>
      <c r="L8" s="75">
        <v>448125.12820000004</v>
      </c>
      <c r="M8" s="75">
        <v>0</v>
      </c>
      <c r="N8" s="75">
        <v>0</v>
      </c>
      <c r="O8" s="76">
        <v>448125.12820000004</v>
      </c>
      <c r="P8" s="133">
        <f t="shared" si="0"/>
        <v>448125.12820000004</v>
      </c>
      <c r="Q8" s="74"/>
    </row>
    <row r="9" spans="1:17" ht="31" x14ac:dyDescent="0.35">
      <c r="A9" s="73">
        <v>4</v>
      </c>
      <c r="B9" s="74" t="s">
        <v>64</v>
      </c>
      <c r="C9" s="73" t="s">
        <v>58</v>
      </c>
      <c r="D9" s="75"/>
      <c r="E9" s="75"/>
      <c r="F9" s="75"/>
      <c r="G9" s="75"/>
      <c r="H9" s="75">
        <v>-2296.3037999999901</v>
      </c>
      <c r="I9" s="75">
        <v>336867.03</v>
      </c>
      <c r="J9" s="75">
        <v>336867.03269999998</v>
      </c>
      <c r="K9" s="76">
        <v>671437.75890000002</v>
      </c>
      <c r="L9" s="75">
        <v>671437.75890000002</v>
      </c>
      <c r="M9" s="75">
        <v>0</v>
      </c>
      <c r="N9" s="75">
        <v>0</v>
      </c>
      <c r="O9" s="76">
        <v>671437.75890000002</v>
      </c>
      <c r="P9" s="133">
        <f t="shared" si="0"/>
        <v>671437.75890000002</v>
      </c>
      <c r="Q9" s="74"/>
    </row>
    <row r="10" spans="1:17" ht="15.5" x14ac:dyDescent="0.35">
      <c r="A10" s="73"/>
      <c r="B10" s="74" t="s">
        <v>116</v>
      </c>
      <c r="C10" s="74"/>
      <c r="D10" s="74"/>
      <c r="E10" s="74"/>
      <c r="F10" s="74"/>
      <c r="G10" s="74"/>
      <c r="H10" s="74"/>
      <c r="I10" s="74"/>
      <c r="J10" s="74"/>
      <c r="K10" s="74"/>
      <c r="L10" s="74"/>
      <c r="M10" s="74"/>
      <c r="N10" s="74"/>
      <c r="O10" s="134">
        <v>-1316403.3587999998</v>
      </c>
      <c r="P10" s="133">
        <f t="shared" si="0"/>
        <v>0</v>
      </c>
      <c r="Q10" s="74"/>
    </row>
    <row r="11" spans="1:17" ht="15.5" x14ac:dyDescent="0.35">
      <c r="A11" s="73">
        <v>5</v>
      </c>
      <c r="B11" s="74" t="s">
        <v>66</v>
      </c>
      <c r="C11" s="73" t="s">
        <v>58</v>
      </c>
      <c r="D11" s="75"/>
      <c r="E11" s="75"/>
      <c r="F11" s="75"/>
      <c r="G11" s="75"/>
      <c r="H11" s="75">
        <v>0</v>
      </c>
      <c r="I11" s="75">
        <v>77614.5</v>
      </c>
      <c r="J11" s="75"/>
      <c r="K11" s="76">
        <v>77614.5</v>
      </c>
      <c r="L11" s="75">
        <v>77614.5</v>
      </c>
      <c r="M11" s="75">
        <v>0</v>
      </c>
      <c r="N11" s="75">
        <v>0</v>
      </c>
      <c r="O11" s="76">
        <v>77614.5</v>
      </c>
      <c r="P11" s="133">
        <f t="shared" si="0"/>
        <v>77614.5</v>
      </c>
      <c r="Q11" s="74"/>
    </row>
    <row r="12" spans="1:17" ht="15.5" x14ac:dyDescent="0.35">
      <c r="A12" s="73">
        <v>6</v>
      </c>
      <c r="B12" s="74" t="s">
        <v>68</v>
      </c>
      <c r="C12" s="73" t="s">
        <v>58</v>
      </c>
      <c r="D12" s="75"/>
      <c r="E12" s="75"/>
      <c r="F12" s="75"/>
      <c r="G12" s="75"/>
      <c r="H12" s="75">
        <v>0</v>
      </c>
      <c r="I12" s="75">
        <v>51307.5</v>
      </c>
      <c r="J12" s="75"/>
      <c r="K12" s="76">
        <v>51307.5</v>
      </c>
      <c r="L12" s="75">
        <v>51307.5</v>
      </c>
      <c r="M12" s="75">
        <v>0</v>
      </c>
      <c r="N12" s="75">
        <v>0</v>
      </c>
      <c r="O12" s="76">
        <v>51307.5</v>
      </c>
      <c r="P12" s="133">
        <f t="shared" si="0"/>
        <v>51307.5</v>
      </c>
      <c r="Q12" s="74"/>
    </row>
    <row r="13" spans="1:17" ht="15.5" x14ac:dyDescent="0.35">
      <c r="A13" s="73">
        <v>7</v>
      </c>
      <c r="B13" s="74" t="s">
        <v>69</v>
      </c>
      <c r="C13" s="73" t="s">
        <v>58</v>
      </c>
      <c r="D13" s="75"/>
      <c r="E13" s="75"/>
      <c r="F13" s="75"/>
      <c r="G13" s="75"/>
      <c r="H13" s="75">
        <v>0</v>
      </c>
      <c r="I13" s="75">
        <v>52278</v>
      </c>
      <c r="J13" s="75"/>
      <c r="K13" s="76">
        <v>52278</v>
      </c>
      <c r="L13" s="75">
        <v>52278</v>
      </c>
      <c r="M13" s="75">
        <v>0</v>
      </c>
      <c r="N13" s="75">
        <v>0</v>
      </c>
      <c r="O13" s="76">
        <v>52278</v>
      </c>
      <c r="P13" s="133">
        <f t="shared" si="0"/>
        <v>52278</v>
      </c>
      <c r="Q13" s="74"/>
    </row>
    <row r="14" spans="1:17" ht="15.5" x14ac:dyDescent="0.35">
      <c r="A14" s="73">
        <v>8</v>
      </c>
      <c r="B14" s="74" t="s">
        <v>71</v>
      </c>
      <c r="C14" s="73" t="s">
        <v>58</v>
      </c>
      <c r="D14" s="75"/>
      <c r="E14" s="75"/>
      <c r="F14" s="75"/>
      <c r="G14" s="75"/>
      <c r="H14" s="75">
        <v>0</v>
      </c>
      <c r="I14" s="75">
        <v>112206</v>
      </c>
      <c r="J14" s="75"/>
      <c r="K14" s="76">
        <v>112206</v>
      </c>
      <c r="L14" s="75">
        <v>112206</v>
      </c>
      <c r="M14" s="75">
        <v>0</v>
      </c>
      <c r="N14" s="75">
        <v>0</v>
      </c>
      <c r="O14" s="76">
        <v>112206</v>
      </c>
      <c r="P14" s="133">
        <f t="shared" si="0"/>
        <v>112206</v>
      </c>
      <c r="Q14" s="74"/>
    </row>
    <row r="15" spans="1:17" ht="15.5" x14ac:dyDescent="0.35">
      <c r="A15" s="73"/>
      <c r="B15" s="74" t="s">
        <v>116</v>
      </c>
      <c r="C15" s="74"/>
      <c r="D15" s="74"/>
      <c r="E15" s="74"/>
      <c r="F15" s="74"/>
      <c r="G15" s="74"/>
      <c r="H15" s="74"/>
      <c r="I15" s="74"/>
      <c r="J15" s="74"/>
      <c r="K15" s="74"/>
      <c r="L15" s="74"/>
      <c r="M15" s="74"/>
      <c r="N15" s="74"/>
      <c r="O15" s="134">
        <v>293406</v>
      </c>
      <c r="P15" s="133">
        <f t="shared" si="0"/>
        <v>0</v>
      </c>
      <c r="Q15" s="74"/>
    </row>
    <row r="16" spans="1:17" ht="15.5" x14ac:dyDescent="0.35">
      <c r="A16" s="73">
        <v>9</v>
      </c>
      <c r="B16" s="74" t="s">
        <v>73</v>
      </c>
      <c r="C16" s="73" t="s">
        <v>58</v>
      </c>
      <c r="D16" s="75">
        <v>0</v>
      </c>
      <c r="E16" s="75">
        <v>147300</v>
      </c>
      <c r="F16" s="75">
        <v>0</v>
      </c>
      <c r="G16" s="75">
        <v>147300</v>
      </c>
      <c r="H16" s="75">
        <v>-147300</v>
      </c>
      <c r="I16" s="75">
        <v>147300</v>
      </c>
      <c r="J16" s="75">
        <v>0</v>
      </c>
      <c r="K16" s="76">
        <v>0</v>
      </c>
      <c r="L16" s="75">
        <v>0</v>
      </c>
      <c r="M16" s="75">
        <v>147300</v>
      </c>
      <c r="N16" s="75">
        <v>241593</v>
      </c>
      <c r="O16" s="76">
        <v>-94293</v>
      </c>
      <c r="P16" s="133"/>
      <c r="Q16" s="74"/>
    </row>
    <row r="17" spans="1:17" ht="31" x14ac:dyDescent="0.35">
      <c r="A17" s="73">
        <v>10</v>
      </c>
      <c r="B17" s="74" t="s">
        <v>326</v>
      </c>
      <c r="C17" s="73" t="s">
        <v>58</v>
      </c>
      <c r="D17" s="75">
        <v>37012.5</v>
      </c>
      <c r="E17" s="75">
        <v>37012.5</v>
      </c>
      <c r="F17" s="75">
        <v>0</v>
      </c>
      <c r="G17" s="75">
        <v>74025</v>
      </c>
      <c r="H17" s="75">
        <v>-74025</v>
      </c>
      <c r="I17" s="75">
        <v>37012.5</v>
      </c>
      <c r="J17" s="75">
        <v>0</v>
      </c>
      <c r="K17" s="76">
        <v>-37012.5</v>
      </c>
      <c r="L17" s="75">
        <v>-37012.5</v>
      </c>
      <c r="M17" s="75">
        <v>0</v>
      </c>
      <c r="N17" s="75">
        <v>0</v>
      </c>
      <c r="O17" s="76">
        <v>-37012.5</v>
      </c>
      <c r="P17" s="133"/>
      <c r="Q17" s="74"/>
    </row>
    <row r="18" spans="1:17" ht="15.5" x14ac:dyDescent="0.35">
      <c r="A18" s="73">
        <v>11</v>
      </c>
      <c r="B18" s="74" t="s">
        <v>74</v>
      </c>
      <c r="C18" s="73" t="s">
        <v>58</v>
      </c>
      <c r="D18" s="75">
        <v>254700</v>
      </c>
      <c r="E18" s="75">
        <v>127350</v>
      </c>
      <c r="F18" s="75">
        <v>0</v>
      </c>
      <c r="G18" s="75">
        <v>382050</v>
      </c>
      <c r="H18" s="75">
        <v>254700</v>
      </c>
      <c r="I18" s="75">
        <v>127350</v>
      </c>
      <c r="J18" s="75">
        <v>0</v>
      </c>
      <c r="K18" s="76">
        <v>382050</v>
      </c>
      <c r="L18" s="75">
        <v>382050</v>
      </c>
      <c r="M18" s="75">
        <v>127350</v>
      </c>
      <c r="N18" s="75">
        <v>0</v>
      </c>
      <c r="O18" s="76">
        <v>509400</v>
      </c>
      <c r="P18" s="133">
        <f t="shared" si="0"/>
        <v>382050</v>
      </c>
      <c r="Q18" s="74"/>
    </row>
    <row r="19" spans="1:17" ht="31" x14ac:dyDescent="0.35">
      <c r="A19" s="73">
        <v>12</v>
      </c>
      <c r="B19" s="74" t="s">
        <v>76</v>
      </c>
      <c r="C19" s="73" t="s">
        <v>58</v>
      </c>
      <c r="D19" s="75">
        <v>-40800.650000000023</v>
      </c>
      <c r="E19" s="75">
        <v>832318.5</v>
      </c>
      <c r="F19" s="75">
        <v>354150</v>
      </c>
      <c r="G19" s="75">
        <v>437367.85</v>
      </c>
      <c r="H19" s="75">
        <v>-40428.65</v>
      </c>
      <c r="I19" s="75">
        <v>259422</v>
      </c>
      <c r="J19" s="75">
        <v>1340584.3333000001</v>
      </c>
      <c r="K19" s="76">
        <v>1559577.6833000001</v>
      </c>
      <c r="L19" s="75">
        <v>1559577.6833000001</v>
      </c>
      <c r="M19" s="75">
        <v>0</v>
      </c>
      <c r="N19" s="75">
        <v>1574146.36</v>
      </c>
      <c r="O19" s="76">
        <v>-14568.676699999953</v>
      </c>
      <c r="P19" s="133"/>
      <c r="Q19" s="74"/>
    </row>
    <row r="20" spans="1:17" ht="31" x14ac:dyDescent="0.35">
      <c r="A20" s="73">
        <v>13</v>
      </c>
      <c r="B20" s="74" t="s">
        <v>78</v>
      </c>
      <c r="C20" s="73" t="s">
        <v>58</v>
      </c>
      <c r="D20" s="75"/>
      <c r="E20" s="75"/>
      <c r="F20" s="75"/>
      <c r="G20" s="75"/>
      <c r="H20" s="75">
        <v>16231.5</v>
      </c>
      <c r="I20" s="75">
        <v>21669</v>
      </c>
      <c r="J20" s="75"/>
      <c r="K20" s="76">
        <v>37900.5</v>
      </c>
      <c r="L20" s="75">
        <v>37900.5</v>
      </c>
      <c r="M20" s="75">
        <v>0</v>
      </c>
      <c r="N20" s="75">
        <v>40000</v>
      </c>
      <c r="O20" s="76">
        <v>-2099.5</v>
      </c>
      <c r="P20" s="133"/>
      <c r="Q20" s="74"/>
    </row>
    <row r="21" spans="1:17" ht="31" x14ac:dyDescent="0.35">
      <c r="A21" s="73">
        <v>14</v>
      </c>
      <c r="B21" s="74" t="s">
        <v>80</v>
      </c>
      <c r="C21" s="73" t="s">
        <v>58</v>
      </c>
      <c r="D21" s="75"/>
      <c r="E21" s="75"/>
      <c r="F21" s="75"/>
      <c r="G21" s="75"/>
      <c r="H21" s="75">
        <v>0</v>
      </c>
      <c r="I21" s="75"/>
      <c r="J21" s="75"/>
      <c r="K21" s="76">
        <v>0</v>
      </c>
      <c r="L21" s="75">
        <v>0</v>
      </c>
      <c r="M21" s="75">
        <v>0</v>
      </c>
      <c r="N21" s="75">
        <v>0</v>
      </c>
      <c r="O21" s="76">
        <v>0</v>
      </c>
      <c r="P21" s="133">
        <f t="shared" si="0"/>
        <v>0</v>
      </c>
      <c r="Q21" s="74"/>
    </row>
    <row r="22" spans="1:17" ht="31" x14ac:dyDescent="0.35">
      <c r="A22" s="73">
        <v>15</v>
      </c>
      <c r="B22" s="74" t="s">
        <v>327</v>
      </c>
      <c r="C22" s="73" t="s">
        <v>58</v>
      </c>
      <c r="D22" s="75"/>
      <c r="E22" s="75"/>
      <c r="F22" s="75"/>
      <c r="G22" s="75"/>
      <c r="H22" s="75">
        <v>40987.5</v>
      </c>
      <c r="I22" s="75">
        <v>54637.5</v>
      </c>
      <c r="J22" s="75">
        <v>20917.666700000002</v>
      </c>
      <c r="K22" s="76">
        <v>116542.6667</v>
      </c>
      <c r="L22" s="75">
        <v>116542.6667</v>
      </c>
      <c r="M22" s="75">
        <v>0</v>
      </c>
      <c r="N22" s="75">
        <v>28472.68</v>
      </c>
      <c r="O22" s="76">
        <v>88069.986700000009</v>
      </c>
      <c r="P22" s="133">
        <f t="shared" si="0"/>
        <v>88069.986700000009</v>
      </c>
      <c r="Q22" s="74"/>
    </row>
    <row r="23" spans="1:17" ht="31" x14ac:dyDescent="0.35">
      <c r="A23" s="73">
        <v>16</v>
      </c>
      <c r="B23" s="74" t="s">
        <v>82</v>
      </c>
      <c r="C23" s="73" t="s">
        <v>58</v>
      </c>
      <c r="D23" s="75"/>
      <c r="E23" s="75"/>
      <c r="F23" s="75"/>
      <c r="G23" s="75"/>
      <c r="H23" s="75">
        <v>73591.5</v>
      </c>
      <c r="I23" s="75">
        <v>98079</v>
      </c>
      <c r="J23" s="75">
        <v>694916.66669999994</v>
      </c>
      <c r="K23" s="76">
        <v>866587.16669999994</v>
      </c>
      <c r="L23" s="75">
        <v>866587.16669999994</v>
      </c>
      <c r="M23" s="75">
        <v>0</v>
      </c>
      <c r="N23" s="75">
        <v>837492.26</v>
      </c>
      <c r="O23" s="76">
        <v>29094.906699999934</v>
      </c>
      <c r="P23" s="133">
        <f t="shared" si="0"/>
        <v>29094.906699999934</v>
      </c>
      <c r="Q23" s="74"/>
    </row>
    <row r="24" spans="1:17" ht="31" x14ac:dyDescent="0.35">
      <c r="A24" s="73">
        <v>17</v>
      </c>
      <c r="B24" s="74" t="s">
        <v>260</v>
      </c>
      <c r="C24" s="73" t="s">
        <v>58</v>
      </c>
      <c r="D24" s="75"/>
      <c r="E24" s="75"/>
      <c r="F24" s="75"/>
      <c r="G24" s="75"/>
      <c r="H24" s="75">
        <v>17584.5</v>
      </c>
      <c r="I24" s="75">
        <v>23472</v>
      </c>
      <c r="J24" s="75">
        <v>214166.6667</v>
      </c>
      <c r="K24" s="76">
        <v>255223.1667</v>
      </c>
      <c r="L24" s="75">
        <v>255223.1667</v>
      </c>
      <c r="M24" s="75">
        <v>0</v>
      </c>
      <c r="N24" s="75">
        <v>256512</v>
      </c>
      <c r="O24" s="76">
        <v>-1288.8332999999984</v>
      </c>
      <c r="P24" s="133"/>
      <c r="Q24" s="74"/>
    </row>
    <row r="25" spans="1:17" ht="31" x14ac:dyDescent="0.35">
      <c r="A25" s="73">
        <v>18</v>
      </c>
      <c r="B25" s="74" t="s">
        <v>83</v>
      </c>
      <c r="C25" s="73" t="s">
        <v>58</v>
      </c>
      <c r="D25" s="75"/>
      <c r="E25" s="75"/>
      <c r="F25" s="75"/>
      <c r="G25" s="75"/>
      <c r="H25" s="75">
        <v>136860</v>
      </c>
      <c r="I25" s="75">
        <v>182497.5</v>
      </c>
      <c r="J25" s="75">
        <v>1673500.67</v>
      </c>
      <c r="K25" s="76">
        <v>1992858.17</v>
      </c>
      <c r="L25" s="75">
        <v>1992858.17</v>
      </c>
      <c r="M25" s="75">
        <v>0</v>
      </c>
      <c r="N25" s="75">
        <v>2019829.26</v>
      </c>
      <c r="O25" s="76">
        <v>-26971.090000000084</v>
      </c>
      <c r="P25" s="133"/>
      <c r="Q25" s="74"/>
    </row>
    <row r="26" spans="1:17" ht="15.5" x14ac:dyDescent="0.35">
      <c r="A26" s="73"/>
      <c r="B26" s="74" t="s">
        <v>116</v>
      </c>
      <c r="C26" s="74"/>
      <c r="D26" s="74"/>
      <c r="E26" s="74"/>
      <c r="F26" s="74"/>
      <c r="G26" s="74"/>
      <c r="H26" s="74"/>
      <c r="I26" s="74"/>
      <c r="J26" s="74"/>
      <c r="K26" s="74"/>
      <c r="L26" s="74"/>
      <c r="M26" s="74"/>
      <c r="N26" s="74"/>
      <c r="O26" s="134">
        <v>72236.793399999908</v>
      </c>
      <c r="P26" s="133"/>
      <c r="Q26" s="74"/>
    </row>
    <row r="27" spans="1:17" ht="15.5" x14ac:dyDescent="0.35">
      <c r="A27" s="73">
        <v>19</v>
      </c>
      <c r="B27" s="74" t="s">
        <v>84</v>
      </c>
      <c r="C27" s="73" t="s">
        <v>58</v>
      </c>
      <c r="D27" s="75">
        <v>450277</v>
      </c>
      <c r="E27" s="75">
        <v>155250</v>
      </c>
      <c r="F27" s="75">
        <v>0</v>
      </c>
      <c r="G27" s="75">
        <v>605527</v>
      </c>
      <c r="H27" s="75">
        <v>450277</v>
      </c>
      <c r="I27" s="75">
        <v>155250</v>
      </c>
      <c r="J27" s="75">
        <v>0</v>
      </c>
      <c r="K27" s="76">
        <v>605527</v>
      </c>
      <c r="L27" s="75">
        <v>605527</v>
      </c>
      <c r="M27" s="75">
        <v>155250</v>
      </c>
      <c r="N27" s="75">
        <v>0</v>
      </c>
      <c r="O27" s="76">
        <v>760777</v>
      </c>
      <c r="P27" s="133">
        <f t="shared" si="0"/>
        <v>605527</v>
      </c>
      <c r="Q27" s="74"/>
    </row>
    <row r="28" spans="1:17" ht="31" x14ac:dyDescent="0.35">
      <c r="A28" s="73">
        <v>20</v>
      </c>
      <c r="B28" s="74" t="s">
        <v>85</v>
      </c>
      <c r="C28" s="73" t="s">
        <v>58</v>
      </c>
      <c r="D28" s="75">
        <v>-473650.65</v>
      </c>
      <c r="E28" s="75">
        <v>435736.65</v>
      </c>
      <c r="F28" s="75">
        <v>46099.5</v>
      </c>
      <c r="G28" s="75">
        <v>-84013.5</v>
      </c>
      <c r="H28" s="75">
        <v>0</v>
      </c>
      <c r="I28" s="75">
        <v>178422</v>
      </c>
      <c r="J28" s="75">
        <v>51210.15</v>
      </c>
      <c r="K28" s="76">
        <v>229632.15</v>
      </c>
      <c r="L28" s="75">
        <v>229632.15</v>
      </c>
      <c r="M28" s="75">
        <v>0</v>
      </c>
      <c r="N28" s="75">
        <v>0</v>
      </c>
      <c r="O28" s="76">
        <v>229632.15</v>
      </c>
      <c r="P28" s="133">
        <f t="shared" si="0"/>
        <v>229632.15</v>
      </c>
      <c r="Q28" s="74"/>
    </row>
    <row r="29" spans="1:17" ht="31" x14ac:dyDescent="0.35">
      <c r="A29" s="73">
        <v>21</v>
      </c>
      <c r="B29" s="74" t="s">
        <v>87</v>
      </c>
      <c r="C29" s="73" t="s">
        <v>58</v>
      </c>
      <c r="D29" s="75"/>
      <c r="E29" s="75"/>
      <c r="F29" s="75"/>
      <c r="G29" s="75"/>
      <c r="H29" s="75">
        <v>0</v>
      </c>
      <c r="I29" s="75">
        <v>18453</v>
      </c>
      <c r="J29" s="75"/>
      <c r="K29" s="76">
        <v>18453</v>
      </c>
      <c r="L29" s="75">
        <v>18453</v>
      </c>
      <c r="M29" s="75">
        <v>0</v>
      </c>
      <c r="N29" s="75">
        <v>0</v>
      </c>
      <c r="O29" s="76">
        <v>18453</v>
      </c>
      <c r="P29" s="133">
        <f t="shared" si="0"/>
        <v>18453</v>
      </c>
      <c r="Q29" s="74"/>
    </row>
    <row r="30" spans="1:17" ht="31" x14ac:dyDescent="0.35">
      <c r="A30" s="73">
        <v>22</v>
      </c>
      <c r="B30" s="74" t="s">
        <v>89</v>
      </c>
      <c r="C30" s="73" t="s">
        <v>58</v>
      </c>
      <c r="D30" s="75"/>
      <c r="E30" s="75"/>
      <c r="F30" s="75"/>
      <c r="G30" s="75"/>
      <c r="H30" s="75">
        <v>0</v>
      </c>
      <c r="I30" s="75">
        <v>187651.5</v>
      </c>
      <c r="J30" s="75"/>
      <c r="K30" s="76">
        <v>187651.5</v>
      </c>
      <c r="L30" s="75">
        <v>187651.5</v>
      </c>
      <c r="M30" s="75">
        <v>0</v>
      </c>
      <c r="N30" s="75">
        <v>0</v>
      </c>
      <c r="O30" s="76">
        <v>187651.5</v>
      </c>
      <c r="P30" s="133">
        <f t="shared" si="0"/>
        <v>187651.5</v>
      </c>
      <c r="Q30" s="74"/>
    </row>
    <row r="31" spans="1:17" ht="31" x14ac:dyDescent="0.35">
      <c r="A31" s="73">
        <v>23</v>
      </c>
      <c r="B31" s="74" t="s">
        <v>328</v>
      </c>
      <c r="C31" s="73" t="s">
        <v>58</v>
      </c>
      <c r="D31" s="75"/>
      <c r="E31" s="75"/>
      <c r="F31" s="75"/>
      <c r="G31" s="75"/>
      <c r="H31" s="75">
        <v>0</v>
      </c>
      <c r="I31" s="75">
        <v>51210.15</v>
      </c>
      <c r="J31" s="75">
        <v>51210.15</v>
      </c>
      <c r="K31" s="76">
        <v>102420.3</v>
      </c>
      <c r="L31" s="75">
        <v>102420.3</v>
      </c>
      <c r="M31" s="75">
        <v>0</v>
      </c>
      <c r="N31" s="75">
        <v>51210.15</v>
      </c>
      <c r="O31" s="76">
        <v>51210.15</v>
      </c>
      <c r="P31" s="133">
        <f t="shared" si="0"/>
        <v>51210.15</v>
      </c>
      <c r="Q31" s="74"/>
    </row>
    <row r="32" spans="1:17" ht="15.5" x14ac:dyDescent="0.35">
      <c r="A32" s="73"/>
      <c r="B32" s="74" t="s">
        <v>116</v>
      </c>
      <c r="C32" s="74"/>
      <c r="D32" s="74"/>
      <c r="E32" s="74"/>
      <c r="F32" s="74"/>
      <c r="G32" s="74"/>
      <c r="H32" s="74"/>
      <c r="I32" s="74"/>
      <c r="J32" s="74"/>
      <c r="K32" s="74"/>
      <c r="L32" s="74"/>
      <c r="M32" s="74"/>
      <c r="N32" s="74"/>
      <c r="O32" s="134">
        <v>486946.80000000005</v>
      </c>
      <c r="P32" s="133">
        <f t="shared" si="0"/>
        <v>0</v>
      </c>
      <c r="Q32" s="74"/>
    </row>
    <row r="33" spans="1:17" ht="15.5" x14ac:dyDescent="0.35">
      <c r="A33" s="73">
        <v>24</v>
      </c>
      <c r="B33" s="74" t="s">
        <v>91</v>
      </c>
      <c r="C33" s="73" t="s">
        <v>58</v>
      </c>
      <c r="D33" s="75">
        <v>0</v>
      </c>
      <c r="E33" s="75">
        <v>24300</v>
      </c>
      <c r="F33" s="75">
        <v>64300</v>
      </c>
      <c r="G33" s="75">
        <v>-40000</v>
      </c>
      <c r="H33" s="75">
        <v>40000</v>
      </c>
      <c r="I33" s="135">
        <v>24300</v>
      </c>
      <c r="J33" s="75">
        <v>24300</v>
      </c>
      <c r="K33" s="76">
        <v>88600</v>
      </c>
      <c r="L33" s="75">
        <v>88600</v>
      </c>
      <c r="M33" s="75">
        <v>24300</v>
      </c>
      <c r="N33" s="75">
        <v>24300</v>
      </c>
      <c r="O33" s="76">
        <v>88600</v>
      </c>
      <c r="P33" s="133">
        <f t="shared" si="0"/>
        <v>64300</v>
      </c>
      <c r="Q33" s="74"/>
    </row>
    <row r="34" spans="1:17" ht="15.5" x14ac:dyDescent="0.35">
      <c r="A34" s="73">
        <v>25</v>
      </c>
      <c r="B34" s="74" t="s">
        <v>99</v>
      </c>
      <c r="C34" s="73" t="s">
        <v>58</v>
      </c>
      <c r="D34" s="75">
        <v>-405.22000000000116</v>
      </c>
      <c r="E34" s="75">
        <v>234300</v>
      </c>
      <c r="F34" s="75">
        <v>234750</v>
      </c>
      <c r="G34" s="75">
        <v>-855.22000000000116</v>
      </c>
      <c r="H34" s="75">
        <v>-235200</v>
      </c>
      <c r="I34" s="75">
        <v>234300</v>
      </c>
      <c r="J34" s="75"/>
      <c r="K34" s="76">
        <v>-900</v>
      </c>
      <c r="L34" s="75">
        <v>-900</v>
      </c>
      <c r="M34" s="75">
        <v>234300</v>
      </c>
      <c r="N34" s="75">
        <v>234750</v>
      </c>
      <c r="O34" s="76">
        <v>-1350</v>
      </c>
      <c r="P34" s="133"/>
      <c r="Q34" s="74"/>
    </row>
    <row r="35" spans="1:17" ht="31" x14ac:dyDescent="0.35">
      <c r="A35" s="73">
        <v>26</v>
      </c>
      <c r="B35" s="74" t="s">
        <v>100</v>
      </c>
      <c r="C35" s="73" t="s">
        <v>58</v>
      </c>
      <c r="D35" s="75">
        <v>-1751576.9</v>
      </c>
      <c r="E35" s="75">
        <v>1732350</v>
      </c>
      <c r="F35" s="75">
        <v>1775595</v>
      </c>
      <c r="G35" s="75">
        <v>-1794821.9</v>
      </c>
      <c r="H35" s="75">
        <v>-43245</v>
      </c>
      <c r="I35" s="75"/>
      <c r="J35" s="75">
        <v>0</v>
      </c>
      <c r="K35" s="76">
        <v>-43245</v>
      </c>
      <c r="L35" s="75">
        <v>-43245</v>
      </c>
      <c r="M35" s="75">
        <v>0</v>
      </c>
      <c r="N35" s="75">
        <v>0</v>
      </c>
      <c r="O35" s="76">
        <v>-43245</v>
      </c>
      <c r="P35" s="133"/>
      <c r="Q35" s="74"/>
    </row>
    <row r="36" spans="1:17" ht="31" x14ac:dyDescent="0.35">
      <c r="A36" s="73">
        <v>27</v>
      </c>
      <c r="B36" s="74" t="s">
        <v>101</v>
      </c>
      <c r="C36" s="73" t="s">
        <v>58</v>
      </c>
      <c r="D36" s="75"/>
      <c r="E36" s="75"/>
      <c r="F36" s="75"/>
      <c r="G36" s="75"/>
      <c r="H36" s="75">
        <v>-60750</v>
      </c>
      <c r="I36" s="75">
        <v>60750</v>
      </c>
      <c r="J36" s="75"/>
      <c r="K36" s="76">
        <v>0</v>
      </c>
      <c r="L36" s="75">
        <v>0</v>
      </c>
      <c r="M36" s="75">
        <v>0</v>
      </c>
      <c r="N36" s="75">
        <v>0</v>
      </c>
      <c r="O36" s="76">
        <v>0</v>
      </c>
      <c r="P36" s="133">
        <f t="shared" si="0"/>
        <v>0</v>
      </c>
      <c r="Q36" s="74"/>
    </row>
    <row r="37" spans="1:17" ht="31" x14ac:dyDescent="0.35">
      <c r="A37" s="73">
        <v>28</v>
      </c>
      <c r="B37" s="74" t="s">
        <v>102</v>
      </c>
      <c r="C37" s="73" t="s">
        <v>58</v>
      </c>
      <c r="D37" s="75"/>
      <c r="E37" s="75"/>
      <c r="F37" s="75"/>
      <c r="G37" s="75"/>
      <c r="H37" s="75">
        <v>-53250</v>
      </c>
      <c r="I37" s="75">
        <v>53250</v>
      </c>
      <c r="J37" s="75"/>
      <c r="K37" s="76">
        <v>0</v>
      </c>
      <c r="L37" s="75">
        <v>0</v>
      </c>
      <c r="M37" s="75">
        <v>0</v>
      </c>
      <c r="N37" s="75">
        <v>0</v>
      </c>
      <c r="O37" s="76">
        <v>0</v>
      </c>
      <c r="P37" s="133">
        <f t="shared" si="0"/>
        <v>0</v>
      </c>
      <c r="Q37" s="74"/>
    </row>
    <row r="38" spans="1:17" ht="31" x14ac:dyDescent="0.35">
      <c r="A38" s="73">
        <v>29</v>
      </c>
      <c r="B38" s="74" t="s">
        <v>103</v>
      </c>
      <c r="C38" s="73" t="s">
        <v>58</v>
      </c>
      <c r="D38" s="75"/>
      <c r="E38" s="75"/>
      <c r="F38" s="75"/>
      <c r="G38" s="75"/>
      <c r="H38" s="75">
        <v>-108300</v>
      </c>
      <c r="I38" s="75">
        <v>108300</v>
      </c>
      <c r="J38" s="75"/>
      <c r="K38" s="76">
        <v>0</v>
      </c>
      <c r="L38" s="75">
        <v>0</v>
      </c>
      <c r="M38" s="75">
        <v>0</v>
      </c>
      <c r="N38" s="75">
        <v>0</v>
      </c>
      <c r="O38" s="76">
        <v>0</v>
      </c>
      <c r="P38" s="133">
        <f t="shared" si="0"/>
        <v>0</v>
      </c>
      <c r="Q38" s="74"/>
    </row>
    <row r="39" spans="1:17" ht="31" x14ac:dyDescent="0.35">
      <c r="A39" s="73">
        <v>30</v>
      </c>
      <c r="B39" s="74" t="s">
        <v>104</v>
      </c>
      <c r="C39" s="73" t="s">
        <v>58</v>
      </c>
      <c r="D39" s="75"/>
      <c r="E39" s="75"/>
      <c r="F39" s="75"/>
      <c r="G39" s="75"/>
      <c r="H39" s="75">
        <v>-72450</v>
      </c>
      <c r="I39" s="75">
        <v>72450</v>
      </c>
      <c r="J39" s="75"/>
      <c r="K39" s="76">
        <v>0</v>
      </c>
      <c r="L39" s="75">
        <v>0</v>
      </c>
      <c r="M39" s="75">
        <v>0</v>
      </c>
      <c r="N39" s="75">
        <v>0</v>
      </c>
      <c r="O39" s="76">
        <v>0</v>
      </c>
      <c r="P39" s="133">
        <f t="shared" si="0"/>
        <v>0</v>
      </c>
      <c r="Q39" s="74"/>
    </row>
    <row r="40" spans="1:17" ht="31" x14ac:dyDescent="0.35">
      <c r="A40" s="73">
        <v>31</v>
      </c>
      <c r="B40" s="74" t="s">
        <v>329</v>
      </c>
      <c r="C40" s="73" t="s">
        <v>58</v>
      </c>
      <c r="D40" s="75"/>
      <c r="E40" s="75"/>
      <c r="F40" s="75"/>
      <c r="G40" s="75"/>
      <c r="H40" s="75">
        <v>-64350</v>
      </c>
      <c r="I40" s="75">
        <v>64350</v>
      </c>
      <c r="J40" s="75"/>
      <c r="K40" s="76">
        <v>0</v>
      </c>
      <c r="L40" s="75">
        <v>0</v>
      </c>
      <c r="M40" s="75">
        <v>0</v>
      </c>
      <c r="N40" s="75">
        <v>0</v>
      </c>
      <c r="O40" s="76">
        <v>0</v>
      </c>
      <c r="P40" s="133">
        <f t="shared" si="0"/>
        <v>0</v>
      </c>
      <c r="Q40" s="74"/>
    </row>
    <row r="41" spans="1:17" ht="31" x14ac:dyDescent="0.35">
      <c r="A41" s="73">
        <v>32</v>
      </c>
      <c r="B41" s="74" t="s">
        <v>105</v>
      </c>
      <c r="C41" s="73" t="s">
        <v>58</v>
      </c>
      <c r="D41" s="75"/>
      <c r="E41" s="75"/>
      <c r="F41" s="75"/>
      <c r="G41" s="75"/>
      <c r="H41" s="75">
        <v>-24750</v>
      </c>
      <c r="I41" s="75">
        <v>24750</v>
      </c>
      <c r="J41" s="75"/>
      <c r="K41" s="76">
        <v>0</v>
      </c>
      <c r="L41" s="75">
        <v>0</v>
      </c>
      <c r="M41" s="75">
        <v>0</v>
      </c>
      <c r="N41" s="75">
        <v>0</v>
      </c>
      <c r="O41" s="76">
        <v>0</v>
      </c>
      <c r="P41" s="133">
        <f t="shared" si="0"/>
        <v>0</v>
      </c>
      <c r="Q41" s="74"/>
    </row>
    <row r="42" spans="1:17" ht="31" x14ac:dyDescent="0.35">
      <c r="A42" s="73">
        <v>33</v>
      </c>
      <c r="B42" s="74" t="s">
        <v>106</v>
      </c>
      <c r="C42" s="73" t="s">
        <v>58</v>
      </c>
      <c r="D42" s="75"/>
      <c r="E42" s="75"/>
      <c r="F42" s="75"/>
      <c r="G42" s="75"/>
      <c r="H42" s="75">
        <v>-140400</v>
      </c>
      <c r="I42" s="75">
        <v>140400</v>
      </c>
      <c r="J42" s="75"/>
      <c r="K42" s="76">
        <v>0</v>
      </c>
      <c r="L42" s="75">
        <v>0</v>
      </c>
      <c r="M42" s="75">
        <v>0</v>
      </c>
      <c r="N42" s="75">
        <v>0</v>
      </c>
      <c r="O42" s="76">
        <v>0</v>
      </c>
      <c r="P42" s="133">
        <f t="shared" si="0"/>
        <v>0</v>
      </c>
      <c r="Q42" s="74"/>
    </row>
    <row r="43" spans="1:17" ht="31" x14ac:dyDescent="0.35">
      <c r="A43" s="73">
        <v>34</v>
      </c>
      <c r="B43" s="74" t="s">
        <v>330</v>
      </c>
      <c r="C43" s="73" t="s">
        <v>58</v>
      </c>
      <c r="D43" s="75"/>
      <c r="E43" s="75"/>
      <c r="F43" s="75"/>
      <c r="G43" s="75"/>
      <c r="H43" s="75">
        <v>0</v>
      </c>
      <c r="I43" s="75">
        <v>84750</v>
      </c>
      <c r="J43" s="75"/>
      <c r="K43" s="76">
        <v>84750</v>
      </c>
      <c r="L43" s="75">
        <v>84750</v>
      </c>
      <c r="M43" s="75">
        <v>0</v>
      </c>
      <c r="N43" s="75">
        <v>0</v>
      </c>
      <c r="O43" s="76">
        <v>84750</v>
      </c>
      <c r="P43" s="133">
        <f t="shared" si="0"/>
        <v>84750</v>
      </c>
      <c r="Q43" s="74"/>
    </row>
    <row r="44" spans="1:17" ht="31" x14ac:dyDescent="0.35">
      <c r="A44" s="73">
        <v>35</v>
      </c>
      <c r="B44" s="74" t="s">
        <v>108</v>
      </c>
      <c r="C44" s="73" t="s">
        <v>58</v>
      </c>
      <c r="D44" s="75"/>
      <c r="E44" s="75"/>
      <c r="F44" s="75"/>
      <c r="G44" s="75"/>
      <c r="H44" s="75">
        <v>-84750</v>
      </c>
      <c r="I44" s="75">
        <v>84750</v>
      </c>
      <c r="J44" s="75"/>
      <c r="K44" s="76">
        <v>0</v>
      </c>
      <c r="L44" s="75">
        <v>0</v>
      </c>
      <c r="M44" s="75">
        <v>0</v>
      </c>
      <c r="N44" s="75">
        <v>0</v>
      </c>
      <c r="O44" s="76">
        <v>0</v>
      </c>
      <c r="P44" s="133">
        <f t="shared" si="0"/>
        <v>0</v>
      </c>
      <c r="Q44" s="74"/>
    </row>
    <row r="45" spans="1:17" ht="31" x14ac:dyDescent="0.35">
      <c r="A45" s="73">
        <v>36</v>
      </c>
      <c r="B45" s="74" t="s">
        <v>331</v>
      </c>
      <c r="C45" s="73" t="s">
        <v>58</v>
      </c>
      <c r="D45" s="75"/>
      <c r="E45" s="75"/>
      <c r="F45" s="75"/>
      <c r="G45" s="75"/>
      <c r="H45" s="75">
        <v>-50400</v>
      </c>
      <c r="I45" s="75">
        <v>50400</v>
      </c>
      <c r="J45" s="75"/>
      <c r="K45" s="76">
        <v>0</v>
      </c>
      <c r="L45" s="75">
        <v>0</v>
      </c>
      <c r="M45" s="75">
        <v>0</v>
      </c>
      <c r="N45" s="75">
        <v>0</v>
      </c>
      <c r="O45" s="76">
        <v>0</v>
      </c>
      <c r="P45" s="133">
        <f t="shared" si="0"/>
        <v>0</v>
      </c>
      <c r="Q45" s="74"/>
    </row>
    <row r="46" spans="1:17" ht="31" x14ac:dyDescent="0.35">
      <c r="A46" s="73">
        <v>37</v>
      </c>
      <c r="B46" s="74" t="s">
        <v>109</v>
      </c>
      <c r="C46" s="73" t="s">
        <v>58</v>
      </c>
      <c r="D46" s="75"/>
      <c r="E46" s="75"/>
      <c r="F46" s="75"/>
      <c r="G46" s="75"/>
      <c r="H46" s="75">
        <v>171600</v>
      </c>
      <c r="I46" s="75">
        <v>171600</v>
      </c>
      <c r="J46" s="75"/>
      <c r="K46" s="76">
        <v>343200</v>
      </c>
      <c r="L46" s="75">
        <v>343200</v>
      </c>
      <c r="M46" s="75">
        <v>0</v>
      </c>
      <c r="N46" s="75">
        <v>0</v>
      </c>
      <c r="O46" s="76">
        <v>343200</v>
      </c>
      <c r="P46" s="133">
        <f t="shared" si="0"/>
        <v>343200</v>
      </c>
      <c r="Q46" s="74"/>
    </row>
    <row r="47" spans="1:17" ht="31" x14ac:dyDescent="0.35">
      <c r="A47" s="73">
        <v>38</v>
      </c>
      <c r="B47" s="74" t="s">
        <v>332</v>
      </c>
      <c r="C47" s="73" t="s">
        <v>58</v>
      </c>
      <c r="D47" s="75"/>
      <c r="E47" s="75"/>
      <c r="F47" s="75"/>
      <c r="G47" s="75"/>
      <c r="H47" s="75">
        <v>-50700</v>
      </c>
      <c r="I47" s="75">
        <v>50700</v>
      </c>
      <c r="J47" s="75"/>
      <c r="K47" s="76">
        <v>0</v>
      </c>
      <c r="L47" s="75">
        <v>0</v>
      </c>
      <c r="M47" s="75">
        <v>0</v>
      </c>
      <c r="N47" s="75">
        <v>0</v>
      </c>
      <c r="O47" s="76">
        <v>0</v>
      </c>
      <c r="P47" s="133">
        <f t="shared" si="0"/>
        <v>0</v>
      </c>
      <c r="Q47" s="74"/>
    </row>
    <row r="48" spans="1:17" ht="31" x14ac:dyDescent="0.35">
      <c r="A48" s="73">
        <v>39</v>
      </c>
      <c r="B48" s="74" t="s">
        <v>110</v>
      </c>
      <c r="C48" s="73" t="s">
        <v>58</v>
      </c>
      <c r="D48" s="75"/>
      <c r="E48" s="75"/>
      <c r="F48" s="75"/>
      <c r="G48" s="75"/>
      <c r="H48" s="75">
        <v>-115050</v>
      </c>
      <c r="I48" s="75">
        <v>115050</v>
      </c>
      <c r="J48" s="75"/>
      <c r="K48" s="76">
        <v>0</v>
      </c>
      <c r="L48" s="75">
        <v>0</v>
      </c>
      <c r="M48" s="75">
        <v>0</v>
      </c>
      <c r="N48" s="75">
        <v>0</v>
      </c>
      <c r="O48" s="76">
        <v>0</v>
      </c>
      <c r="P48" s="133">
        <f t="shared" si="0"/>
        <v>0</v>
      </c>
      <c r="Q48" s="74"/>
    </row>
    <row r="49" spans="1:17" ht="31" x14ac:dyDescent="0.35">
      <c r="A49" s="73">
        <v>40</v>
      </c>
      <c r="B49" s="74" t="s">
        <v>111</v>
      </c>
      <c r="C49" s="73" t="s">
        <v>58</v>
      </c>
      <c r="D49" s="75"/>
      <c r="E49" s="75"/>
      <c r="F49" s="75"/>
      <c r="G49" s="75"/>
      <c r="H49" s="75">
        <v>-11400</v>
      </c>
      <c r="I49" s="75">
        <v>11400</v>
      </c>
      <c r="J49" s="75"/>
      <c r="K49" s="76">
        <v>0</v>
      </c>
      <c r="L49" s="75">
        <v>0</v>
      </c>
      <c r="M49" s="75">
        <v>0</v>
      </c>
      <c r="N49" s="75">
        <v>0</v>
      </c>
      <c r="O49" s="76">
        <v>0</v>
      </c>
      <c r="P49" s="133">
        <f t="shared" si="0"/>
        <v>0</v>
      </c>
      <c r="Q49" s="74"/>
    </row>
    <row r="50" spans="1:17" ht="31" x14ac:dyDescent="0.35">
      <c r="A50" s="73">
        <v>41</v>
      </c>
      <c r="B50" s="74" t="s">
        <v>112</v>
      </c>
      <c r="C50" s="73" t="s">
        <v>58</v>
      </c>
      <c r="D50" s="75"/>
      <c r="E50" s="75"/>
      <c r="F50" s="75"/>
      <c r="G50" s="75"/>
      <c r="H50" s="75">
        <v>-162000</v>
      </c>
      <c r="I50" s="75">
        <v>162000</v>
      </c>
      <c r="J50" s="75"/>
      <c r="K50" s="76">
        <v>0</v>
      </c>
      <c r="L50" s="75">
        <v>0</v>
      </c>
      <c r="M50" s="75">
        <v>0</v>
      </c>
      <c r="N50" s="75">
        <v>0</v>
      </c>
      <c r="O50" s="76">
        <v>0</v>
      </c>
      <c r="P50" s="133">
        <f t="shared" si="0"/>
        <v>0</v>
      </c>
      <c r="Q50" s="74"/>
    </row>
    <row r="51" spans="1:17" ht="31" x14ac:dyDescent="0.35">
      <c r="A51" s="73">
        <v>42</v>
      </c>
      <c r="B51" s="74" t="s">
        <v>333</v>
      </c>
      <c r="C51" s="73" t="s">
        <v>58</v>
      </c>
      <c r="D51" s="75"/>
      <c r="E51" s="75"/>
      <c r="F51" s="75"/>
      <c r="G51" s="75"/>
      <c r="H51" s="75">
        <v>-187500</v>
      </c>
      <c r="I51" s="75">
        <v>187500</v>
      </c>
      <c r="J51" s="75"/>
      <c r="K51" s="76">
        <v>0</v>
      </c>
      <c r="L51" s="75">
        <v>0</v>
      </c>
      <c r="M51" s="75">
        <v>0</v>
      </c>
      <c r="N51" s="75">
        <v>0</v>
      </c>
      <c r="O51" s="76">
        <v>0</v>
      </c>
      <c r="P51" s="133">
        <f t="shared" si="0"/>
        <v>0</v>
      </c>
      <c r="Q51" s="74"/>
    </row>
    <row r="52" spans="1:17" ht="31" x14ac:dyDescent="0.35">
      <c r="A52" s="73">
        <v>43</v>
      </c>
      <c r="B52" s="74" t="s">
        <v>334</v>
      </c>
      <c r="C52" s="73" t="s">
        <v>58</v>
      </c>
      <c r="D52" s="75"/>
      <c r="E52" s="75"/>
      <c r="F52" s="75"/>
      <c r="G52" s="75"/>
      <c r="H52" s="75">
        <v>-144300</v>
      </c>
      <c r="I52" s="75">
        <v>144300</v>
      </c>
      <c r="J52" s="75"/>
      <c r="K52" s="76">
        <v>0</v>
      </c>
      <c r="L52" s="75">
        <v>0</v>
      </c>
      <c r="M52" s="75">
        <v>0</v>
      </c>
      <c r="N52" s="75">
        <v>0</v>
      </c>
      <c r="O52" s="76">
        <v>0</v>
      </c>
      <c r="P52" s="133">
        <f t="shared" si="0"/>
        <v>0</v>
      </c>
      <c r="Q52" s="74"/>
    </row>
    <row r="53" spans="1:17" ht="31" x14ac:dyDescent="0.35">
      <c r="A53" s="73">
        <v>44</v>
      </c>
      <c r="B53" s="74" t="s">
        <v>113</v>
      </c>
      <c r="C53" s="73" t="s">
        <v>58</v>
      </c>
      <c r="D53" s="75"/>
      <c r="E53" s="75"/>
      <c r="F53" s="75"/>
      <c r="G53" s="75"/>
      <c r="H53" s="75">
        <v>-145650</v>
      </c>
      <c r="I53" s="75">
        <v>145650</v>
      </c>
      <c r="J53" s="75"/>
      <c r="K53" s="76">
        <v>0</v>
      </c>
      <c r="L53" s="75">
        <v>0</v>
      </c>
      <c r="M53" s="75">
        <v>0</v>
      </c>
      <c r="N53" s="75">
        <v>0</v>
      </c>
      <c r="O53" s="76">
        <v>0</v>
      </c>
      <c r="P53" s="133">
        <f t="shared" si="0"/>
        <v>0</v>
      </c>
      <c r="Q53" s="74"/>
    </row>
    <row r="54" spans="1:17" ht="15.5" x14ac:dyDescent="0.35">
      <c r="A54" s="73"/>
      <c r="B54" s="74" t="s">
        <v>116</v>
      </c>
      <c r="C54" s="74"/>
      <c r="D54" s="74"/>
      <c r="E54" s="74"/>
      <c r="F54" s="74"/>
      <c r="G54" s="74"/>
      <c r="H54" s="74"/>
      <c r="I54" s="74"/>
      <c r="J54" s="74"/>
      <c r="K54" s="74"/>
      <c r="L54" s="74"/>
      <c r="M54" s="74"/>
      <c r="N54" s="74"/>
      <c r="O54" s="134">
        <v>384705</v>
      </c>
      <c r="P54" s="133">
        <f t="shared" si="0"/>
        <v>0</v>
      </c>
      <c r="Q54" s="74"/>
    </row>
    <row r="55" spans="1:17" ht="15.5" x14ac:dyDescent="0.35">
      <c r="A55" s="73">
        <v>45</v>
      </c>
      <c r="B55" s="74" t="s">
        <v>98</v>
      </c>
      <c r="C55" s="73" t="s">
        <v>58</v>
      </c>
      <c r="D55" s="75">
        <v>-49080</v>
      </c>
      <c r="E55" s="75">
        <v>93600</v>
      </c>
      <c r="F55" s="75">
        <v>96900</v>
      </c>
      <c r="G55" s="75">
        <v>-52380</v>
      </c>
      <c r="H55" s="75">
        <v>-16930</v>
      </c>
      <c r="I55" s="75">
        <v>93600</v>
      </c>
      <c r="J55" s="75">
        <v>96900</v>
      </c>
      <c r="K55" s="76">
        <v>173570</v>
      </c>
      <c r="L55" s="75">
        <v>173570</v>
      </c>
      <c r="M55" s="75">
        <v>93600</v>
      </c>
      <c r="N55" s="75">
        <v>0</v>
      </c>
      <c r="O55" s="76">
        <v>267170</v>
      </c>
      <c r="P55" s="133">
        <f t="shared" si="0"/>
        <v>173570</v>
      </c>
      <c r="Q55" s="74"/>
    </row>
    <row r="56" spans="1:17" ht="15.5" x14ac:dyDescent="0.35">
      <c r="A56" s="73">
        <v>46</v>
      </c>
      <c r="B56" s="74" t="s">
        <v>335</v>
      </c>
      <c r="C56" s="73" t="s">
        <v>58</v>
      </c>
      <c r="D56" s="75">
        <v>-31419.604122234014</v>
      </c>
      <c r="E56" s="75">
        <v>20740</v>
      </c>
      <c r="F56" s="75">
        <v>0</v>
      </c>
      <c r="G56" s="75">
        <v>-10679.604122234014</v>
      </c>
      <c r="H56" s="75">
        <v>10679.604122234001</v>
      </c>
      <c r="I56" s="75">
        <v>8007.7587776600003</v>
      </c>
      <c r="J56" s="75">
        <v>0</v>
      </c>
      <c r="K56" s="76">
        <v>18687.362899894</v>
      </c>
      <c r="L56" s="75">
        <v>18687.362899894</v>
      </c>
      <c r="M56" s="75">
        <v>0</v>
      </c>
      <c r="N56" s="75">
        <v>0</v>
      </c>
      <c r="O56" s="76">
        <v>18687.362899894</v>
      </c>
      <c r="P56" s="133">
        <f t="shared" si="0"/>
        <v>18687.362899894</v>
      </c>
      <c r="Q56" s="74"/>
    </row>
    <row r="57" spans="1:17" ht="15.5" x14ac:dyDescent="0.35">
      <c r="A57" s="73">
        <v>47</v>
      </c>
      <c r="B57" s="74" t="s">
        <v>96</v>
      </c>
      <c r="C57" s="73" t="s">
        <v>58</v>
      </c>
      <c r="D57" s="75"/>
      <c r="E57" s="75">
        <v>195187.5</v>
      </c>
      <c r="F57" s="75"/>
      <c r="G57" s="75"/>
      <c r="H57" s="75">
        <v>390375</v>
      </c>
      <c r="I57" s="75">
        <v>195187.5</v>
      </c>
      <c r="J57" s="75"/>
      <c r="K57" s="76">
        <v>585562.5</v>
      </c>
      <c r="L57" s="75">
        <v>585562.5</v>
      </c>
      <c r="M57" s="75">
        <v>195187.5</v>
      </c>
      <c r="N57" s="75">
        <v>0</v>
      </c>
      <c r="O57" s="76">
        <v>780750</v>
      </c>
      <c r="P57" s="133">
        <f t="shared" si="0"/>
        <v>585562.5</v>
      </c>
      <c r="Q57" s="74"/>
    </row>
    <row r="58" spans="1:17" ht="15.5" x14ac:dyDescent="0.35">
      <c r="A58" s="73">
        <v>48</v>
      </c>
      <c r="B58" s="74" t="s">
        <v>336</v>
      </c>
      <c r="C58" s="73" t="s">
        <v>58</v>
      </c>
      <c r="D58" s="75">
        <v>373550</v>
      </c>
      <c r="E58" s="75">
        <v>186750</v>
      </c>
      <c r="F58" s="75">
        <v>0</v>
      </c>
      <c r="G58" s="75">
        <v>560300</v>
      </c>
      <c r="H58" s="75">
        <v>-560300</v>
      </c>
      <c r="I58" s="75">
        <v>186750</v>
      </c>
      <c r="J58" s="75">
        <v>0</v>
      </c>
      <c r="K58" s="76">
        <v>-373550</v>
      </c>
      <c r="L58" s="75">
        <v>-373550</v>
      </c>
      <c r="M58" s="75">
        <v>186750</v>
      </c>
      <c r="N58" s="75">
        <v>0</v>
      </c>
      <c r="O58" s="76">
        <v>-186800</v>
      </c>
      <c r="P58" s="133"/>
      <c r="Q58" s="74"/>
    </row>
    <row r="59" spans="1:17" ht="15.5" x14ac:dyDescent="0.35">
      <c r="A59" s="73">
        <v>49</v>
      </c>
      <c r="B59" s="74" t="s">
        <v>295</v>
      </c>
      <c r="C59" s="73" t="s">
        <v>58</v>
      </c>
      <c r="D59" s="75">
        <v>7110.1412298217801</v>
      </c>
      <c r="E59" s="75">
        <v>0</v>
      </c>
      <c r="F59" s="75">
        <v>0</v>
      </c>
      <c r="G59" s="75">
        <v>7110.1412298217801</v>
      </c>
      <c r="H59" s="75">
        <v>-7110.1412298217801</v>
      </c>
      <c r="I59" s="75">
        <v>0</v>
      </c>
      <c r="J59" s="75">
        <v>0</v>
      </c>
      <c r="K59" s="76">
        <v>-7110.1412298217801</v>
      </c>
      <c r="L59" s="75">
        <v>-7110.1412298217801</v>
      </c>
      <c r="M59" s="75">
        <v>0</v>
      </c>
      <c r="N59" s="75">
        <v>0</v>
      </c>
      <c r="O59" s="76">
        <v>-7110.1412298217801</v>
      </c>
      <c r="P59" s="133"/>
      <c r="Q59" s="74"/>
    </row>
    <row r="60" spans="1:17" ht="56.15" customHeight="1" x14ac:dyDescent="0.35">
      <c r="A60" s="73">
        <v>50</v>
      </c>
      <c r="B60" s="74" t="s">
        <v>176</v>
      </c>
      <c r="C60" s="73" t="s">
        <v>177</v>
      </c>
      <c r="D60" s="75">
        <v>-40236.599999999977</v>
      </c>
      <c r="E60" s="75">
        <v>105094.5</v>
      </c>
      <c r="F60" s="75">
        <v>909159</v>
      </c>
      <c r="G60" s="75">
        <v>-844301.1</v>
      </c>
      <c r="H60" s="75">
        <v>-844301.1</v>
      </c>
      <c r="I60" s="75">
        <v>161144.9</v>
      </c>
      <c r="J60" s="75">
        <v>0</v>
      </c>
      <c r="K60" s="76">
        <v>-683156.2</v>
      </c>
      <c r="L60" s="75">
        <v>-683156.2</v>
      </c>
      <c r="M60" s="75">
        <v>161144.9</v>
      </c>
      <c r="N60" s="75">
        <v>34010.839999999997</v>
      </c>
      <c r="O60" s="76">
        <v>-488000.45999999996</v>
      </c>
      <c r="P60" s="133"/>
      <c r="Q60" s="74"/>
    </row>
    <row r="61" spans="1:17" ht="56.15" customHeight="1" x14ac:dyDescent="0.35">
      <c r="A61" s="73">
        <v>51</v>
      </c>
      <c r="B61" s="74" t="s">
        <v>179</v>
      </c>
      <c r="C61" s="73" t="s">
        <v>177</v>
      </c>
      <c r="D61" s="75">
        <v>374677.1</v>
      </c>
      <c r="E61" s="75">
        <v>233005.5</v>
      </c>
      <c r="F61" s="75">
        <v>0</v>
      </c>
      <c r="G61" s="75">
        <v>607682.6</v>
      </c>
      <c r="H61" s="75">
        <v>236816.1</v>
      </c>
      <c r="I61" s="75">
        <v>452382.6</v>
      </c>
      <c r="J61" s="75">
        <v>0</v>
      </c>
      <c r="K61" s="76">
        <v>689198.7</v>
      </c>
      <c r="L61" s="75">
        <v>689198.7</v>
      </c>
      <c r="M61" s="75">
        <v>452382.6</v>
      </c>
      <c r="N61" s="75">
        <v>0</v>
      </c>
      <c r="O61" s="76">
        <v>1141581.2999999998</v>
      </c>
      <c r="P61" s="133">
        <f t="shared" si="0"/>
        <v>689198.7</v>
      </c>
      <c r="Q61" s="74"/>
    </row>
    <row r="62" spans="1:17" ht="56.15" customHeight="1" x14ac:dyDescent="0.35">
      <c r="A62" s="73">
        <v>52</v>
      </c>
      <c r="B62" s="74" t="s">
        <v>180</v>
      </c>
      <c r="C62" s="73" t="s">
        <v>177</v>
      </c>
      <c r="D62" s="75">
        <v>69079.22</v>
      </c>
      <c r="E62" s="75">
        <v>174000</v>
      </c>
      <c r="F62" s="75">
        <v>0</v>
      </c>
      <c r="G62" s="75">
        <v>243079.22</v>
      </c>
      <c r="H62" s="75">
        <v>243079.22</v>
      </c>
      <c r="I62" s="75">
        <v>174000</v>
      </c>
      <c r="J62" s="75">
        <v>243575.22</v>
      </c>
      <c r="K62" s="76">
        <v>660654.43999999994</v>
      </c>
      <c r="L62" s="75">
        <v>660654.43999999994</v>
      </c>
      <c r="M62" s="75">
        <v>174000</v>
      </c>
      <c r="N62" s="75">
        <v>0</v>
      </c>
      <c r="O62" s="76">
        <v>834654.44</v>
      </c>
      <c r="P62" s="133">
        <f t="shared" si="0"/>
        <v>660654.43999999994</v>
      </c>
      <c r="Q62" s="74"/>
    </row>
    <row r="63" spans="1:17" ht="56.15" customHeight="1" x14ac:dyDescent="0.35">
      <c r="A63" s="73">
        <v>53</v>
      </c>
      <c r="B63" s="74" t="s">
        <v>181</v>
      </c>
      <c r="C63" s="73" t="s">
        <v>177</v>
      </c>
      <c r="D63" s="75">
        <v>51637.380000000005</v>
      </c>
      <c r="E63" s="75">
        <v>165412.5</v>
      </c>
      <c r="F63" s="75">
        <v>497370</v>
      </c>
      <c r="G63" s="75">
        <v>-280320.12</v>
      </c>
      <c r="H63" s="75">
        <v>-280320.12</v>
      </c>
      <c r="I63" s="75">
        <v>165412.5</v>
      </c>
      <c r="J63" s="75">
        <v>0</v>
      </c>
      <c r="K63" s="76">
        <v>-114907.62</v>
      </c>
      <c r="L63" s="75">
        <v>-114907.62</v>
      </c>
      <c r="M63" s="75">
        <v>165412.5</v>
      </c>
      <c r="N63" s="75">
        <v>164115</v>
      </c>
      <c r="O63" s="76">
        <v>214619.88</v>
      </c>
      <c r="P63" s="133"/>
      <c r="Q63" s="74"/>
    </row>
    <row r="64" spans="1:17" ht="56.15" customHeight="1" x14ac:dyDescent="0.35">
      <c r="A64" s="73">
        <v>54</v>
      </c>
      <c r="B64" s="74" t="s">
        <v>297</v>
      </c>
      <c r="C64" s="73" t="s">
        <v>177</v>
      </c>
      <c r="D64" s="75">
        <v>-86709.5</v>
      </c>
      <c r="E64" s="75">
        <v>135937.5</v>
      </c>
      <c r="F64" s="75">
        <v>435043</v>
      </c>
      <c r="G64" s="75">
        <v>-385815</v>
      </c>
      <c r="H64" s="75">
        <v>-385815</v>
      </c>
      <c r="I64" s="75">
        <v>135937.5</v>
      </c>
      <c r="J64" s="75">
        <v>0</v>
      </c>
      <c r="K64" s="76">
        <v>-249877.5</v>
      </c>
      <c r="L64" s="75">
        <v>-249877.5</v>
      </c>
      <c r="M64" s="75">
        <v>135937.5</v>
      </c>
      <c r="N64" s="75">
        <v>45868.5</v>
      </c>
      <c r="O64" s="76">
        <v>-68071.5</v>
      </c>
      <c r="P64" s="133"/>
      <c r="Q64" s="74"/>
    </row>
    <row r="65" spans="1:17" ht="56.15" customHeight="1" x14ac:dyDescent="0.35">
      <c r="A65" s="73">
        <v>55</v>
      </c>
      <c r="B65" s="74" t="s">
        <v>183</v>
      </c>
      <c r="C65" s="73" t="s">
        <v>177</v>
      </c>
      <c r="D65" s="75">
        <v>224374.7</v>
      </c>
      <c r="E65" s="75">
        <v>182887.5</v>
      </c>
      <c r="F65" s="75">
        <v>455530</v>
      </c>
      <c r="G65" s="75">
        <v>-48267.799999999988</v>
      </c>
      <c r="H65" s="75">
        <v>118289.2</v>
      </c>
      <c r="I65" s="75">
        <v>182887.5</v>
      </c>
      <c r="J65" s="75">
        <v>0</v>
      </c>
      <c r="K65" s="76">
        <v>301176.7</v>
      </c>
      <c r="L65" s="75">
        <v>301176.7</v>
      </c>
      <c r="M65" s="75">
        <v>182887.5</v>
      </c>
      <c r="N65" s="75">
        <v>0</v>
      </c>
      <c r="O65" s="76">
        <v>484064.2</v>
      </c>
      <c r="P65" s="133">
        <f t="shared" si="0"/>
        <v>301176.7</v>
      </c>
      <c r="Q65" s="74"/>
    </row>
    <row r="66" spans="1:17" ht="56.15" customHeight="1" x14ac:dyDescent="0.35">
      <c r="A66" s="73">
        <v>56</v>
      </c>
      <c r="B66" s="74" t="s">
        <v>184</v>
      </c>
      <c r="C66" s="73" t="s">
        <v>177</v>
      </c>
      <c r="D66" s="75">
        <v>-29951.789999999986</v>
      </c>
      <c r="E66" s="75">
        <v>73762</v>
      </c>
      <c r="F66" s="75">
        <v>58232.79</v>
      </c>
      <c r="G66" s="75">
        <v>-14422.579999999987</v>
      </c>
      <c r="H66" s="75">
        <v>-14422.58</v>
      </c>
      <c r="I66" s="75">
        <v>73762</v>
      </c>
      <c r="J66" s="75">
        <v>0</v>
      </c>
      <c r="K66" s="76">
        <v>59339.42</v>
      </c>
      <c r="L66" s="75">
        <v>59339.42</v>
      </c>
      <c r="M66" s="75">
        <v>73762</v>
      </c>
      <c r="N66" s="75">
        <v>0</v>
      </c>
      <c r="O66" s="76">
        <v>133101.41999999998</v>
      </c>
      <c r="P66" s="133">
        <f t="shared" si="0"/>
        <v>59339.42</v>
      </c>
      <c r="Q66" s="74"/>
    </row>
    <row r="67" spans="1:17" ht="56.15" customHeight="1" x14ac:dyDescent="0.35">
      <c r="A67" s="73">
        <v>57</v>
      </c>
      <c r="B67" s="74" t="s">
        <v>185</v>
      </c>
      <c r="C67" s="73" t="s">
        <v>177</v>
      </c>
      <c r="D67" s="75">
        <v>-32528.109999999986</v>
      </c>
      <c r="E67" s="75">
        <v>174975</v>
      </c>
      <c r="F67" s="75">
        <v>0</v>
      </c>
      <c r="G67" s="75">
        <v>142446.89000000001</v>
      </c>
      <c r="H67" s="75">
        <v>142446.89000000001</v>
      </c>
      <c r="I67" s="75">
        <v>174975</v>
      </c>
      <c r="J67" s="75">
        <v>0</v>
      </c>
      <c r="K67" s="76">
        <v>317421.89</v>
      </c>
      <c r="L67" s="75">
        <v>317421.89</v>
      </c>
      <c r="M67" s="75">
        <v>174975</v>
      </c>
      <c r="N67" s="75">
        <v>82517.5</v>
      </c>
      <c r="O67" s="76">
        <v>574914.39</v>
      </c>
      <c r="P67" s="133">
        <f t="shared" si="0"/>
        <v>234904.39</v>
      </c>
      <c r="Q67" s="74"/>
    </row>
    <row r="68" spans="1:17" ht="56.15" customHeight="1" x14ac:dyDescent="0.35">
      <c r="A68" s="73">
        <v>58</v>
      </c>
      <c r="B68" s="74" t="s">
        <v>186</v>
      </c>
      <c r="C68" s="73" t="s">
        <v>177</v>
      </c>
      <c r="D68" s="75">
        <v>-2227.88</v>
      </c>
      <c r="E68" s="75">
        <v>5800</v>
      </c>
      <c r="F68" s="75">
        <v>6124.38</v>
      </c>
      <c r="G68" s="75">
        <v>-2552.2600000000002</v>
      </c>
      <c r="H68" s="75">
        <v>-2552.2600000000002</v>
      </c>
      <c r="I68" s="75">
        <v>5800</v>
      </c>
      <c r="J68" s="75">
        <v>0</v>
      </c>
      <c r="K68" s="76">
        <v>3247.74</v>
      </c>
      <c r="L68" s="75">
        <v>3247.74</v>
      </c>
      <c r="M68" s="75">
        <v>5800</v>
      </c>
      <c r="N68" s="75">
        <v>0</v>
      </c>
      <c r="O68" s="76">
        <v>9047.74</v>
      </c>
      <c r="P68" s="133">
        <f t="shared" si="0"/>
        <v>3247.74</v>
      </c>
      <c r="Q68" s="74"/>
    </row>
    <row r="69" spans="1:17" ht="56.15" customHeight="1" x14ac:dyDescent="0.35">
      <c r="A69" s="73">
        <v>59</v>
      </c>
      <c r="B69" s="74" t="s">
        <v>275</v>
      </c>
      <c r="C69" s="73" t="s">
        <v>177</v>
      </c>
      <c r="D69" s="75">
        <v>-199005.2</v>
      </c>
      <c r="E69" s="75">
        <v>48562.5</v>
      </c>
      <c r="F69" s="75">
        <v>96525</v>
      </c>
      <c r="G69" s="75">
        <v>-246967.7</v>
      </c>
      <c r="H69" s="75">
        <v>-138389.891</v>
      </c>
      <c r="I69" s="75">
        <v>97125</v>
      </c>
      <c r="J69" s="75">
        <v>96525</v>
      </c>
      <c r="K69" s="76">
        <v>55260.108999999997</v>
      </c>
      <c r="L69" s="75">
        <v>55260.108999999997</v>
      </c>
      <c r="M69" s="75">
        <v>97125</v>
      </c>
      <c r="N69" s="75">
        <v>0</v>
      </c>
      <c r="O69" s="76">
        <v>152385.109</v>
      </c>
      <c r="P69" s="133">
        <f t="shared" si="0"/>
        <v>55260.108999999997</v>
      </c>
      <c r="Q69" s="74"/>
    </row>
    <row r="70" spans="1:17" ht="56.15" customHeight="1" x14ac:dyDescent="0.35">
      <c r="A70" s="73">
        <v>60</v>
      </c>
      <c r="B70" s="74" t="s">
        <v>299</v>
      </c>
      <c r="C70" s="73" t="s">
        <v>177</v>
      </c>
      <c r="D70" s="75">
        <v>-13165.540000000037</v>
      </c>
      <c r="E70" s="75">
        <v>95851.05</v>
      </c>
      <c r="F70" s="75">
        <v>95850</v>
      </c>
      <c r="G70" s="75">
        <v>-13164.490000000034</v>
      </c>
      <c r="H70" s="75">
        <v>5627.51</v>
      </c>
      <c r="I70" s="75">
        <v>179700</v>
      </c>
      <c r="J70" s="75">
        <v>443580.5</v>
      </c>
      <c r="K70" s="76">
        <v>628908.01</v>
      </c>
      <c r="L70" s="75">
        <v>628908.01</v>
      </c>
      <c r="M70" s="75">
        <v>179700</v>
      </c>
      <c r="N70" s="75">
        <v>479331.5</v>
      </c>
      <c r="O70" s="76">
        <v>1287939.51</v>
      </c>
      <c r="P70" s="133">
        <f t="shared" si="0"/>
        <v>149576.51</v>
      </c>
      <c r="Q70" s="74"/>
    </row>
    <row r="71" spans="1:17" ht="56.15" customHeight="1" x14ac:dyDescent="0.35">
      <c r="A71" s="73">
        <v>61</v>
      </c>
      <c r="B71" s="74" t="s">
        <v>337</v>
      </c>
      <c r="C71" s="73" t="s">
        <v>177</v>
      </c>
      <c r="D71" s="75">
        <v>-360369.04</v>
      </c>
      <c r="E71" s="75">
        <v>179700</v>
      </c>
      <c r="F71" s="75">
        <v>0</v>
      </c>
      <c r="G71" s="75">
        <v>-180669.03999999998</v>
      </c>
      <c r="H71" s="75">
        <v>-704144.04</v>
      </c>
      <c r="I71" s="75">
        <v>153390</v>
      </c>
      <c r="J71" s="75">
        <v>153465</v>
      </c>
      <c r="K71" s="76">
        <v>-397289.04000000004</v>
      </c>
      <c r="L71" s="75">
        <v>-397289.04000000004</v>
      </c>
      <c r="M71" s="75">
        <v>153390</v>
      </c>
      <c r="N71" s="75">
        <v>153465</v>
      </c>
      <c r="O71" s="76">
        <v>-90434.040000000037</v>
      </c>
      <c r="P71" s="133"/>
      <c r="Q71" s="74"/>
    </row>
    <row r="72" spans="1:17" ht="56.15" customHeight="1" x14ac:dyDescent="0.35">
      <c r="A72" s="73">
        <v>62</v>
      </c>
      <c r="B72" s="74" t="s">
        <v>300</v>
      </c>
      <c r="C72" s="73" t="s">
        <v>177</v>
      </c>
      <c r="D72" s="75">
        <v>87720</v>
      </c>
      <c r="E72" s="75">
        <v>108800</v>
      </c>
      <c r="F72" s="75">
        <v>114239</v>
      </c>
      <c r="G72" s="75">
        <v>82281</v>
      </c>
      <c r="H72" s="75">
        <v>82281</v>
      </c>
      <c r="I72" s="75">
        <v>108800</v>
      </c>
      <c r="J72" s="75">
        <v>0</v>
      </c>
      <c r="K72" s="76">
        <v>191081</v>
      </c>
      <c r="L72" s="75">
        <v>191081</v>
      </c>
      <c r="M72" s="75">
        <v>108800</v>
      </c>
      <c r="N72" s="75">
        <v>0</v>
      </c>
      <c r="O72" s="76">
        <v>299881</v>
      </c>
      <c r="P72" s="133">
        <f t="shared" ref="P72:P132" si="1">L72-N72</f>
        <v>191081</v>
      </c>
      <c r="Q72" s="74"/>
    </row>
    <row r="73" spans="1:17" ht="56.15" customHeight="1" x14ac:dyDescent="0.35">
      <c r="A73" s="73">
        <v>63</v>
      </c>
      <c r="B73" s="74" t="s">
        <v>338</v>
      </c>
      <c r="C73" s="73" t="s">
        <v>191</v>
      </c>
      <c r="D73" s="75">
        <v>0</v>
      </c>
      <c r="E73" s="75">
        <v>48562.5</v>
      </c>
      <c r="F73" s="75">
        <v>0</v>
      </c>
      <c r="G73" s="75">
        <v>48562.5</v>
      </c>
      <c r="H73" s="75">
        <v>-41490.199999999997</v>
      </c>
      <c r="I73" s="75">
        <v>0</v>
      </c>
      <c r="J73" s="75">
        <v>0</v>
      </c>
      <c r="K73" s="76">
        <v>-41490.199999999997</v>
      </c>
      <c r="L73" s="75">
        <v>-41490.199999999997</v>
      </c>
      <c r="M73" s="75">
        <v>0</v>
      </c>
      <c r="N73" s="75">
        <v>0</v>
      </c>
      <c r="O73" s="76">
        <v>-41490.199999999997</v>
      </c>
      <c r="P73" s="133"/>
      <c r="Q73" s="74"/>
    </row>
    <row r="74" spans="1:17" ht="56.15" customHeight="1" x14ac:dyDescent="0.35">
      <c r="A74" s="73">
        <v>64</v>
      </c>
      <c r="B74" s="74" t="s">
        <v>195</v>
      </c>
      <c r="C74" s="73" t="s">
        <v>196</v>
      </c>
      <c r="D74" s="75">
        <v>1962.4000000000015</v>
      </c>
      <c r="E74" s="75">
        <v>0</v>
      </c>
      <c r="F74" s="75">
        <v>0</v>
      </c>
      <c r="G74" s="75">
        <v>1962.4000000000015</v>
      </c>
      <c r="H74" s="75"/>
      <c r="I74" s="75"/>
      <c r="J74" s="75"/>
      <c r="K74" s="76">
        <v>0</v>
      </c>
      <c r="L74" s="75">
        <v>0</v>
      </c>
      <c r="M74" s="75">
        <v>0</v>
      </c>
      <c r="N74" s="75">
        <v>0</v>
      </c>
      <c r="O74" s="76">
        <v>0</v>
      </c>
      <c r="P74" s="133">
        <f t="shared" si="1"/>
        <v>0</v>
      </c>
      <c r="Q74" s="74"/>
    </row>
    <row r="75" spans="1:17" ht="56.15" customHeight="1" x14ac:dyDescent="0.35">
      <c r="A75" s="73">
        <v>65</v>
      </c>
      <c r="B75" s="74" t="s">
        <v>197</v>
      </c>
      <c r="C75" s="73" t="s">
        <v>198</v>
      </c>
      <c r="D75" s="75">
        <v>-4.3351369822630659E-3</v>
      </c>
      <c r="E75" s="75">
        <v>73320</v>
      </c>
      <c r="F75" s="75">
        <v>38365.42</v>
      </c>
      <c r="G75" s="75">
        <v>34954.575664863019</v>
      </c>
      <c r="H75" s="75">
        <v>73319.995699999999</v>
      </c>
      <c r="I75" s="75">
        <v>73320</v>
      </c>
      <c r="J75" s="75">
        <v>-73720</v>
      </c>
      <c r="K75" s="76">
        <v>72919.995699999999</v>
      </c>
      <c r="L75" s="75">
        <v>72919.995699999999</v>
      </c>
      <c r="M75" s="75">
        <v>0</v>
      </c>
      <c r="N75" s="75">
        <v>73320</v>
      </c>
      <c r="O75" s="76">
        <v>146239.9957</v>
      </c>
      <c r="P75" s="133"/>
      <c r="Q75" s="74"/>
    </row>
    <row r="76" spans="1:17" ht="56.15" customHeight="1" x14ac:dyDescent="0.35">
      <c r="A76" s="73">
        <v>66</v>
      </c>
      <c r="B76" s="74" t="s">
        <v>199</v>
      </c>
      <c r="C76" s="73" t="s">
        <v>198</v>
      </c>
      <c r="D76" s="75">
        <v>0</v>
      </c>
      <c r="E76" s="75">
        <v>115860</v>
      </c>
      <c r="F76" s="75">
        <v>0</v>
      </c>
      <c r="G76" s="75">
        <v>115860</v>
      </c>
      <c r="H76" s="75">
        <v>0</v>
      </c>
      <c r="I76" s="75">
        <v>115860</v>
      </c>
      <c r="J76" s="75">
        <v>0</v>
      </c>
      <c r="K76" s="76">
        <v>115860</v>
      </c>
      <c r="L76" s="75">
        <v>115860</v>
      </c>
      <c r="M76" s="75">
        <v>0</v>
      </c>
      <c r="N76" s="75">
        <v>0</v>
      </c>
      <c r="O76" s="76">
        <v>115860</v>
      </c>
      <c r="P76" s="133">
        <f t="shared" si="1"/>
        <v>115860</v>
      </c>
      <c r="Q76" s="74"/>
    </row>
    <row r="77" spans="1:17" ht="56.15" customHeight="1" x14ac:dyDescent="0.35">
      <c r="A77" s="73">
        <v>67</v>
      </c>
      <c r="B77" s="74" t="s">
        <v>200</v>
      </c>
      <c r="C77" s="73" t="s">
        <v>198</v>
      </c>
      <c r="D77" s="75">
        <v>-125325</v>
      </c>
      <c r="E77" s="75">
        <v>437481.85</v>
      </c>
      <c r="F77" s="75">
        <v>0</v>
      </c>
      <c r="G77" s="75">
        <v>312156.84999999998</v>
      </c>
      <c r="H77" s="75">
        <v>205958.85</v>
      </c>
      <c r="I77" s="75">
        <v>331283.84999999998</v>
      </c>
      <c r="J77" s="75">
        <v>-299350</v>
      </c>
      <c r="K77" s="76">
        <v>237892.69999999995</v>
      </c>
      <c r="L77" s="75">
        <v>237892.69999999995</v>
      </c>
      <c r="M77" s="75">
        <v>0</v>
      </c>
      <c r="N77" s="75">
        <v>93391.15</v>
      </c>
      <c r="O77" s="76">
        <v>331283.84999999998</v>
      </c>
      <c r="P77" s="133">
        <f t="shared" si="1"/>
        <v>144501.54999999996</v>
      </c>
      <c r="Q77" s="74"/>
    </row>
    <row r="78" spans="1:17" ht="56.15" customHeight="1" x14ac:dyDescent="0.35">
      <c r="A78" s="73">
        <v>68</v>
      </c>
      <c r="B78" s="74" t="s">
        <v>201</v>
      </c>
      <c r="C78" s="73" t="s">
        <v>198</v>
      </c>
      <c r="D78" s="75">
        <v>125325</v>
      </c>
      <c r="E78" s="75">
        <v>125325</v>
      </c>
      <c r="F78" s="75">
        <v>0</v>
      </c>
      <c r="G78" s="75">
        <v>250650</v>
      </c>
      <c r="H78" s="75">
        <v>250650</v>
      </c>
      <c r="I78" s="75">
        <v>125325</v>
      </c>
      <c r="J78" s="75">
        <v>-250650</v>
      </c>
      <c r="K78" s="76">
        <v>125325</v>
      </c>
      <c r="L78" s="75">
        <v>125325</v>
      </c>
      <c r="M78" s="75">
        <v>0</v>
      </c>
      <c r="N78" s="75">
        <v>0</v>
      </c>
      <c r="O78" s="76">
        <v>125325</v>
      </c>
      <c r="P78" s="133">
        <f t="shared" si="1"/>
        <v>125325</v>
      </c>
      <c r="Q78" s="74"/>
    </row>
    <row r="79" spans="1:17" ht="56.15" customHeight="1" x14ac:dyDescent="0.35">
      <c r="A79" s="73">
        <v>69</v>
      </c>
      <c r="B79" s="74" t="s">
        <v>202</v>
      </c>
      <c r="C79" s="73" t="s">
        <v>198</v>
      </c>
      <c r="D79" s="136">
        <v>66839.199999999997</v>
      </c>
      <c r="E79" s="75">
        <v>33150</v>
      </c>
      <c r="F79" s="75">
        <v>99989.2</v>
      </c>
      <c r="G79" s="75">
        <v>0</v>
      </c>
      <c r="H79" s="75">
        <v>0</v>
      </c>
      <c r="I79" s="75">
        <v>33150</v>
      </c>
      <c r="J79" s="75">
        <v>-33150</v>
      </c>
      <c r="K79" s="76">
        <v>0</v>
      </c>
      <c r="L79" s="75">
        <v>0</v>
      </c>
      <c r="M79" s="75">
        <v>0</v>
      </c>
      <c r="N79" s="75">
        <v>33150</v>
      </c>
      <c r="O79" s="76">
        <v>33150</v>
      </c>
      <c r="P79" s="133"/>
      <c r="Q79" s="74"/>
    </row>
    <row r="80" spans="1:17" ht="56.15" customHeight="1" x14ac:dyDescent="0.35">
      <c r="A80" s="73">
        <v>70</v>
      </c>
      <c r="B80" s="74" t="s">
        <v>205</v>
      </c>
      <c r="C80" s="73" t="s">
        <v>198</v>
      </c>
      <c r="D80" s="75">
        <v>0</v>
      </c>
      <c r="E80" s="75">
        <v>69600</v>
      </c>
      <c r="F80" s="75">
        <v>69575</v>
      </c>
      <c r="G80" s="75">
        <v>25</v>
      </c>
      <c r="H80" s="75">
        <v>-25</v>
      </c>
      <c r="I80" s="75">
        <v>69600</v>
      </c>
      <c r="J80" s="75">
        <v>-69600</v>
      </c>
      <c r="K80" s="76">
        <v>-25</v>
      </c>
      <c r="L80" s="75">
        <v>-25</v>
      </c>
      <c r="M80" s="75">
        <v>0</v>
      </c>
      <c r="N80" s="75">
        <v>44683.5</v>
      </c>
      <c r="O80" s="76">
        <v>44658.5</v>
      </c>
      <c r="P80" s="133"/>
      <c r="Q80" s="74"/>
    </row>
    <row r="81" spans="1:17" ht="56.15" customHeight="1" x14ac:dyDescent="0.35">
      <c r="A81" s="73">
        <v>71</v>
      </c>
      <c r="B81" s="74" t="s">
        <v>209</v>
      </c>
      <c r="C81" s="73" t="s">
        <v>339</v>
      </c>
      <c r="D81" s="75"/>
      <c r="E81" s="75"/>
      <c r="F81" s="75"/>
      <c r="G81" s="75"/>
      <c r="H81" s="75">
        <v>42087.5</v>
      </c>
      <c r="I81" s="75">
        <v>72150</v>
      </c>
      <c r="J81" s="75">
        <v>-114237.5</v>
      </c>
      <c r="K81" s="76">
        <v>228475</v>
      </c>
      <c r="L81" s="75">
        <v>228475</v>
      </c>
      <c r="M81" s="75">
        <v>0</v>
      </c>
      <c r="N81" s="75">
        <v>124237.5</v>
      </c>
      <c r="O81" s="76">
        <v>352712.5</v>
      </c>
      <c r="P81" s="133">
        <f t="shared" si="1"/>
        <v>104237.5</v>
      </c>
      <c r="Q81" s="74"/>
    </row>
    <row r="82" spans="1:17" ht="56.15" customHeight="1" x14ac:dyDescent="0.35">
      <c r="A82" s="73">
        <v>72</v>
      </c>
      <c r="B82" s="74" t="s">
        <v>210</v>
      </c>
      <c r="C82" s="73" t="s">
        <v>339</v>
      </c>
      <c r="D82" s="75"/>
      <c r="E82" s="75"/>
      <c r="F82" s="75"/>
      <c r="G82" s="75"/>
      <c r="H82" s="75">
        <v>95987.5</v>
      </c>
      <c r="I82" s="75">
        <v>164550</v>
      </c>
      <c r="J82" s="75">
        <v>-260537.5</v>
      </c>
      <c r="K82" s="76">
        <v>0</v>
      </c>
      <c r="L82" s="75">
        <v>0</v>
      </c>
      <c r="M82" s="75">
        <v>0</v>
      </c>
      <c r="N82" s="75">
        <v>260537.5</v>
      </c>
      <c r="O82" s="76">
        <v>260537.5</v>
      </c>
      <c r="P82" s="133"/>
      <c r="Q82" s="74"/>
    </row>
    <row r="83" spans="1:17" ht="56.15" customHeight="1" x14ac:dyDescent="0.35">
      <c r="A83" s="73">
        <v>73</v>
      </c>
      <c r="B83" s="74" t="s">
        <v>211</v>
      </c>
      <c r="C83" s="73" t="s">
        <v>339</v>
      </c>
      <c r="D83" s="75"/>
      <c r="E83" s="75"/>
      <c r="F83" s="75"/>
      <c r="G83" s="75"/>
      <c r="H83" s="75">
        <v>83125</v>
      </c>
      <c r="I83" s="75">
        <v>142500</v>
      </c>
      <c r="J83" s="75">
        <v>-225625</v>
      </c>
      <c r="K83" s="76">
        <v>0</v>
      </c>
      <c r="L83" s="75">
        <v>0</v>
      </c>
      <c r="M83" s="75">
        <v>0</v>
      </c>
      <c r="N83" s="75">
        <v>225625</v>
      </c>
      <c r="O83" s="76">
        <v>225625</v>
      </c>
      <c r="P83" s="133"/>
      <c r="Q83" s="74"/>
    </row>
    <row r="84" spans="1:17" ht="56.15" customHeight="1" x14ac:dyDescent="0.35">
      <c r="A84" s="73">
        <v>74</v>
      </c>
      <c r="B84" s="74" t="s">
        <v>213</v>
      </c>
      <c r="C84" s="73" t="s">
        <v>339</v>
      </c>
      <c r="D84" s="75"/>
      <c r="E84" s="75"/>
      <c r="F84" s="75"/>
      <c r="G84" s="75"/>
      <c r="H84" s="75">
        <v>43575</v>
      </c>
      <c r="I84" s="75">
        <v>74700</v>
      </c>
      <c r="J84" s="75">
        <v>-118275</v>
      </c>
      <c r="K84" s="76">
        <v>0</v>
      </c>
      <c r="L84" s="75">
        <v>0</v>
      </c>
      <c r="M84" s="75">
        <v>0</v>
      </c>
      <c r="N84" s="75">
        <v>118275</v>
      </c>
      <c r="O84" s="76">
        <v>118275</v>
      </c>
      <c r="P84" s="133"/>
      <c r="Q84" s="74"/>
    </row>
    <row r="85" spans="1:17" ht="56.15" customHeight="1" x14ac:dyDescent="0.35">
      <c r="A85" s="73">
        <v>75</v>
      </c>
      <c r="B85" s="74" t="s">
        <v>214</v>
      </c>
      <c r="C85" s="73" t="s">
        <v>339</v>
      </c>
      <c r="D85" s="75"/>
      <c r="E85" s="75"/>
      <c r="F85" s="75"/>
      <c r="G85" s="75"/>
      <c r="H85" s="75">
        <v>71225</v>
      </c>
      <c r="I85" s="75">
        <v>122100</v>
      </c>
      <c r="J85" s="75">
        <v>0</v>
      </c>
      <c r="K85" s="76">
        <v>193325</v>
      </c>
      <c r="L85" s="75">
        <v>193325</v>
      </c>
      <c r="M85" s="75">
        <v>0</v>
      </c>
      <c r="N85" s="75">
        <v>0</v>
      </c>
      <c r="O85" s="76">
        <v>193325</v>
      </c>
      <c r="P85" s="133">
        <f t="shared" si="1"/>
        <v>193325</v>
      </c>
      <c r="Q85" s="74"/>
    </row>
    <row r="86" spans="1:17" ht="56.15" customHeight="1" x14ac:dyDescent="0.35">
      <c r="A86" s="73">
        <v>76</v>
      </c>
      <c r="B86" s="74" t="s">
        <v>340</v>
      </c>
      <c r="C86" s="73" t="s">
        <v>339</v>
      </c>
      <c r="D86" s="75"/>
      <c r="E86" s="75"/>
      <c r="F86" s="75"/>
      <c r="G86" s="75"/>
      <c r="H86" s="75">
        <v>24351.25</v>
      </c>
      <c r="I86" s="75">
        <v>41745</v>
      </c>
      <c r="J86" s="75">
        <v>-66096.25</v>
      </c>
      <c r="K86" s="76">
        <v>0</v>
      </c>
      <c r="L86" s="75">
        <v>0</v>
      </c>
      <c r="M86" s="75">
        <v>0</v>
      </c>
      <c r="N86" s="75">
        <v>66096.25</v>
      </c>
      <c r="O86" s="76">
        <v>66096.25</v>
      </c>
      <c r="P86" s="133"/>
      <c r="Q86" s="74"/>
    </row>
    <row r="87" spans="1:17" ht="56.15" customHeight="1" x14ac:dyDescent="0.35">
      <c r="A87" s="73">
        <v>77</v>
      </c>
      <c r="B87" s="74" t="s">
        <v>216</v>
      </c>
      <c r="C87" s="73" t="s">
        <v>339</v>
      </c>
      <c r="D87" s="75"/>
      <c r="E87" s="75"/>
      <c r="F87" s="75"/>
      <c r="G87" s="75"/>
      <c r="H87" s="75">
        <v>89148.5</v>
      </c>
      <c r="I87" s="75">
        <v>152826</v>
      </c>
      <c r="J87" s="75">
        <v>-241974.5</v>
      </c>
      <c r="K87" s="76">
        <v>0</v>
      </c>
      <c r="L87" s="75">
        <v>0</v>
      </c>
      <c r="M87" s="75">
        <v>0</v>
      </c>
      <c r="N87" s="75">
        <v>241974.5</v>
      </c>
      <c r="O87" s="76">
        <v>241974.5</v>
      </c>
      <c r="P87" s="133"/>
      <c r="Q87" s="74"/>
    </row>
    <row r="88" spans="1:17" ht="56.15" customHeight="1" x14ac:dyDescent="0.35">
      <c r="A88" s="73">
        <v>78</v>
      </c>
      <c r="B88" s="74" t="s">
        <v>341</v>
      </c>
      <c r="C88" s="73" t="s">
        <v>339</v>
      </c>
      <c r="D88" s="75"/>
      <c r="E88" s="75"/>
      <c r="F88" s="75"/>
      <c r="G88" s="75"/>
      <c r="H88" s="75">
        <v>17857.87</v>
      </c>
      <c r="I88" s="75">
        <v>30613.5</v>
      </c>
      <c r="J88" s="75">
        <v>-48471.37</v>
      </c>
      <c r="K88" s="76">
        <v>0</v>
      </c>
      <c r="L88" s="75">
        <v>0</v>
      </c>
      <c r="M88" s="75">
        <v>0</v>
      </c>
      <c r="N88" s="75">
        <v>48471.37</v>
      </c>
      <c r="O88" s="76">
        <v>48471.37</v>
      </c>
      <c r="P88" s="133"/>
      <c r="Q88" s="74"/>
    </row>
    <row r="89" spans="1:17" ht="56.15" customHeight="1" x14ac:dyDescent="0.35">
      <c r="A89" s="73">
        <v>79</v>
      </c>
      <c r="B89" s="74" t="s">
        <v>217</v>
      </c>
      <c r="C89" s="73" t="s">
        <v>339</v>
      </c>
      <c r="D89" s="75"/>
      <c r="E89" s="75"/>
      <c r="F89" s="75"/>
      <c r="G89" s="75"/>
      <c r="H89" s="75">
        <v>40316.5</v>
      </c>
      <c r="I89" s="75">
        <v>69114</v>
      </c>
      <c r="J89" s="75">
        <v>-109430.5</v>
      </c>
      <c r="K89" s="76">
        <v>0</v>
      </c>
      <c r="L89" s="75">
        <v>0</v>
      </c>
      <c r="M89" s="75">
        <v>0</v>
      </c>
      <c r="N89" s="75">
        <v>109430.5</v>
      </c>
      <c r="O89" s="76">
        <v>109430.5</v>
      </c>
      <c r="P89" s="133"/>
      <c r="Q89" s="74"/>
    </row>
    <row r="90" spans="1:17" ht="56.15" customHeight="1" x14ac:dyDescent="0.35">
      <c r="A90" s="73">
        <v>80</v>
      </c>
      <c r="B90" s="74" t="s">
        <v>218</v>
      </c>
      <c r="C90" s="73" t="s">
        <v>339</v>
      </c>
      <c r="D90" s="75"/>
      <c r="E90" s="75"/>
      <c r="F90" s="75"/>
      <c r="G90" s="75"/>
      <c r="H90" s="75">
        <v>159322.75</v>
      </c>
      <c r="I90" s="75">
        <v>107307</v>
      </c>
      <c r="J90" s="75">
        <v>-266629.75</v>
      </c>
      <c r="K90" s="76">
        <v>0</v>
      </c>
      <c r="L90" s="75">
        <v>0</v>
      </c>
      <c r="M90" s="75">
        <v>0</v>
      </c>
      <c r="N90" s="75">
        <v>266629.75</v>
      </c>
      <c r="O90" s="76">
        <v>266629.75</v>
      </c>
      <c r="P90" s="133"/>
      <c r="Q90" s="74"/>
    </row>
    <row r="91" spans="1:17" ht="56.15" customHeight="1" x14ac:dyDescent="0.35">
      <c r="A91" s="73"/>
      <c r="B91" s="74" t="s">
        <v>116</v>
      </c>
      <c r="C91" s="74"/>
      <c r="D91" s="74"/>
      <c r="E91" s="74"/>
      <c r="F91" s="74"/>
      <c r="G91" s="74"/>
      <c r="H91" s="74"/>
      <c r="I91" s="74"/>
      <c r="J91" s="74"/>
      <c r="K91" s="74"/>
      <c r="L91" s="74"/>
      <c r="M91" s="74"/>
      <c r="N91" s="74"/>
      <c r="O91" s="134">
        <v>1883077.37</v>
      </c>
      <c r="P91" s="133"/>
      <c r="Q91" s="74"/>
    </row>
    <row r="92" spans="1:17" ht="56.15" customHeight="1" x14ac:dyDescent="0.35">
      <c r="A92" s="73">
        <v>81</v>
      </c>
      <c r="B92" s="74" t="s">
        <v>221</v>
      </c>
      <c r="C92" s="73" t="s">
        <v>198</v>
      </c>
      <c r="D92" s="75">
        <v>49.950000000011642</v>
      </c>
      <c r="E92" s="75">
        <v>406650</v>
      </c>
      <c r="F92" s="75">
        <v>406699.95</v>
      </c>
      <c r="G92" s="75">
        <v>0</v>
      </c>
      <c r="H92" s="75">
        <v>-406650</v>
      </c>
      <c r="I92" s="75">
        <v>406699.95</v>
      </c>
      <c r="J92" s="75">
        <v>-406650</v>
      </c>
      <c r="K92" s="76">
        <v>-406600.05</v>
      </c>
      <c r="L92" s="75">
        <v>-406600.05</v>
      </c>
      <c r="M92" s="75">
        <v>0</v>
      </c>
      <c r="N92" s="75">
        <v>0</v>
      </c>
      <c r="O92" s="76">
        <v>-406600.05</v>
      </c>
      <c r="P92" s="133"/>
      <c r="Q92" s="74"/>
    </row>
    <row r="93" spans="1:17" ht="56.15" customHeight="1" x14ac:dyDescent="0.35">
      <c r="A93" s="73">
        <v>82</v>
      </c>
      <c r="B93" s="74" t="s">
        <v>223</v>
      </c>
      <c r="C93" s="73" t="s">
        <v>198</v>
      </c>
      <c r="D93" s="75">
        <v>270138.83999999997</v>
      </c>
      <c r="E93" s="75">
        <v>194250</v>
      </c>
      <c r="F93" s="75">
        <v>0</v>
      </c>
      <c r="G93" s="75">
        <v>464388.83999999997</v>
      </c>
      <c r="H93" s="75">
        <v>464388.84</v>
      </c>
      <c r="I93" s="75">
        <v>194250</v>
      </c>
      <c r="J93" s="75">
        <v>0</v>
      </c>
      <c r="K93" s="76">
        <v>658638.84000000008</v>
      </c>
      <c r="L93" s="75">
        <v>658638.84000000008</v>
      </c>
      <c r="M93" s="75">
        <v>0</v>
      </c>
      <c r="N93" s="75">
        <v>0</v>
      </c>
      <c r="O93" s="76">
        <v>658638.84000000008</v>
      </c>
      <c r="P93" s="133">
        <f t="shared" si="1"/>
        <v>658638.84000000008</v>
      </c>
      <c r="Q93" s="74"/>
    </row>
    <row r="94" spans="1:17" ht="56.15" customHeight="1" x14ac:dyDescent="0.35">
      <c r="A94" s="73">
        <v>83</v>
      </c>
      <c r="B94" s="74" t="s">
        <v>224</v>
      </c>
      <c r="C94" s="73" t="s">
        <v>198</v>
      </c>
      <c r="D94" s="75">
        <v>258317.86377274661</v>
      </c>
      <c r="E94" s="75">
        <v>120825.651330983</v>
      </c>
      <c r="F94" s="75">
        <v>0</v>
      </c>
      <c r="G94" s="75">
        <v>379143.51510372962</v>
      </c>
      <c r="H94" s="75">
        <v>-379143.51510373002</v>
      </c>
      <c r="I94" s="75">
        <v>238972</v>
      </c>
      <c r="J94" s="75">
        <v>0</v>
      </c>
      <c r="K94" s="76">
        <v>-140171.51510373002</v>
      </c>
      <c r="L94" s="75">
        <v>-140171.51510373002</v>
      </c>
      <c r="M94" s="75">
        <v>0</v>
      </c>
      <c r="N94" s="75">
        <v>0</v>
      </c>
      <c r="O94" s="76">
        <v>-140171.51510373002</v>
      </c>
      <c r="P94" s="133"/>
      <c r="Q94" s="74"/>
    </row>
    <row r="95" spans="1:17" ht="56.15" customHeight="1" x14ac:dyDescent="0.35">
      <c r="A95" s="73">
        <v>84</v>
      </c>
      <c r="B95" s="74" t="s">
        <v>225</v>
      </c>
      <c r="C95" s="73" t="s">
        <v>198</v>
      </c>
      <c r="D95" s="75">
        <v>112680.5</v>
      </c>
      <c r="E95" s="75">
        <v>125230.5</v>
      </c>
      <c r="F95" s="75">
        <v>112680.5</v>
      </c>
      <c r="G95" s="75">
        <v>125230.5</v>
      </c>
      <c r="H95" s="75">
        <v>0</v>
      </c>
      <c r="I95" s="75">
        <v>125230.5</v>
      </c>
      <c r="J95" s="75">
        <v>-125000</v>
      </c>
      <c r="K95" s="76">
        <v>230.5</v>
      </c>
      <c r="L95" s="75">
        <v>230.5</v>
      </c>
      <c r="M95" s="75">
        <v>0</v>
      </c>
      <c r="N95" s="75">
        <v>0</v>
      </c>
      <c r="O95" s="76">
        <v>230.5</v>
      </c>
      <c r="P95" s="133">
        <f t="shared" si="1"/>
        <v>230.5</v>
      </c>
      <c r="Q95" s="74"/>
    </row>
    <row r="96" spans="1:17" ht="56.15" customHeight="1" x14ac:dyDescent="0.35">
      <c r="A96" s="73">
        <v>85</v>
      </c>
      <c r="B96" s="74" t="s">
        <v>342</v>
      </c>
      <c r="C96" s="73" t="s">
        <v>198</v>
      </c>
      <c r="D96" s="75">
        <v>202445.81430671999</v>
      </c>
      <c r="E96" s="75">
        <v>104400</v>
      </c>
      <c r="F96" s="75">
        <v>0</v>
      </c>
      <c r="G96" s="75">
        <v>306845.81430671999</v>
      </c>
      <c r="H96" s="75">
        <v>306845.81430671999</v>
      </c>
      <c r="I96" s="75">
        <v>104400</v>
      </c>
      <c r="J96" s="75">
        <v>0</v>
      </c>
      <c r="K96" s="76">
        <v>411245.81430671999</v>
      </c>
      <c r="L96" s="75">
        <v>411245.81430671999</v>
      </c>
      <c r="M96" s="75">
        <v>0</v>
      </c>
      <c r="N96" s="75">
        <v>0</v>
      </c>
      <c r="O96" s="76">
        <v>411245.81430671999</v>
      </c>
      <c r="P96" s="133">
        <f t="shared" si="1"/>
        <v>411245.81430671999</v>
      </c>
      <c r="Q96" s="74"/>
    </row>
    <row r="97" spans="1:17" ht="56.15" customHeight="1" x14ac:dyDescent="0.35">
      <c r="A97" s="73">
        <v>86</v>
      </c>
      <c r="B97" s="74" t="s">
        <v>343</v>
      </c>
      <c r="C97" s="73" t="s">
        <v>198</v>
      </c>
      <c r="D97" s="75">
        <v>279433.003904154</v>
      </c>
      <c r="E97" s="75">
        <v>133092.89000000001</v>
      </c>
      <c r="F97" s="75">
        <v>0</v>
      </c>
      <c r="G97" s="75">
        <v>412525.89390415401</v>
      </c>
      <c r="H97" s="75">
        <v>412525.89390415401</v>
      </c>
      <c r="I97" s="75">
        <v>133092.889126731</v>
      </c>
      <c r="J97" s="75">
        <v>0</v>
      </c>
      <c r="K97" s="76">
        <v>545618.78303088504</v>
      </c>
      <c r="L97" s="75">
        <v>545618.78303088504</v>
      </c>
      <c r="M97" s="75">
        <v>0</v>
      </c>
      <c r="N97" s="75">
        <v>0</v>
      </c>
      <c r="O97" s="76">
        <v>545618.78303088504</v>
      </c>
      <c r="P97" s="133">
        <f t="shared" si="1"/>
        <v>545618.78303088504</v>
      </c>
      <c r="Q97" s="74"/>
    </row>
    <row r="98" spans="1:17" ht="56.15" customHeight="1" x14ac:dyDescent="0.35">
      <c r="A98" s="73">
        <v>87</v>
      </c>
      <c r="B98" s="74" t="s">
        <v>344</v>
      </c>
      <c r="C98" s="73" t="s">
        <v>198</v>
      </c>
      <c r="D98" s="75">
        <v>572500</v>
      </c>
      <c r="E98" s="75">
        <v>194250</v>
      </c>
      <c r="F98" s="75">
        <v>0</v>
      </c>
      <c r="G98" s="75">
        <v>766750</v>
      </c>
      <c r="H98" s="75">
        <v>766750</v>
      </c>
      <c r="I98" s="75">
        <v>194250</v>
      </c>
      <c r="J98" s="75">
        <v>0</v>
      </c>
      <c r="K98" s="76">
        <v>961000</v>
      </c>
      <c r="L98" s="75">
        <v>961000</v>
      </c>
      <c r="M98" s="75">
        <v>0</v>
      </c>
      <c r="N98" s="75">
        <v>0</v>
      </c>
      <c r="O98" s="76">
        <v>961000</v>
      </c>
      <c r="P98" s="133">
        <f t="shared" si="1"/>
        <v>961000</v>
      </c>
      <c r="Q98" s="74"/>
    </row>
    <row r="99" spans="1:17" ht="56.15" customHeight="1" x14ac:dyDescent="0.35">
      <c r="A99" s="73">
        <v>88</v>
      </c>
      <c r="B99" s="74" t="s">
        <v>345</v>
      </c>
      <c r="C99" s="73" t="s">
        <v>198</v>
      </c>
      <c r="D99" s="75">
        <v>110741.82</v>
      </c>
      <c r="E99" s="75">
        <v>55370.91</v>
      </c>
      <c r="F99" s="75">
        <v>0</v>
      </c>
      <c r="G99" s="75">
        <v>166112.73000000001</v>
      </c>
      <c r="H99" s="75">
        <v>166112.73000000001</v>
      </c>
      <c r="I99" s="75">
        <v>55370.91062219</v>
      </c>
      <c r="J99" s="75">
        <v>0</v>
      </c>
      <c r="K99" s="76">
        <v>221483.64062219003</v>
      </c>
      <c r="L99" s="75">
        <v>221483.64062219003</v>
      </c>
      <c r="M99" s="75">
        <v>0</v>
      </c>
      <c r="N99" s="75">
        <v>0</v>
      </c>
      <c r="O99" s="76">
        <v>221483.64062219003</v>
      </c>
      <c r="P99" s="133">
        <f t="shared" si="1"/>
        <v>221483.64062219003</v>
      </c>
      <c r="Q99" s="74"/>
    </row>
    <row r="100" spans="1:17" ht="56.15" customHeight="1" x14ac:dyDescent="0.35">
      <c r="A100" s="73">
        <v>89</v>
      </c>
      <c r="B100" s="74" t="s">
        <v>346</v>
      </c>
      <c r="C100" s="73" t="s">
        <v>198</v>
      </c>
      <c r="D100" s="75">
        <v>9790.4852060310986</v>
      </c>
      <c r="E100" s="75">
        <v>0</v>
      </c>
      <c r="F100" s="75">
        <v>0</v>
      </c>
      <c r="G100" s="75">
        <v>9790.4852060310986</v>
      </c>
      <c r="H100" s="75">
        <v>9790.4852060311005</v>
      </c>
      <c r="I100" s="75"/>
      <c r="J100" s="75">
        <v>0</v>
      </c>
      <c r="K100" s="76">
        <v>9790.4852060311005</v>
      </c>
      <c r="L100" s="75">
        <v>9790.4852060311005</v>
      </c>
      <c r="M100" s="75">
        <v>0</v>
      </c>
      <c r="N100" s="75">
        <v>0</v>
      </c>
      <c r="O100" s="76">
        <v>9790.4852060311005</v>
      </c>
      <c r="P100" s="133"/>
      <c r="Q100" s="74" t="s">
        <v>347</v>
      </c>
    </row>
    <row r="101" spans="1:17" ht="56.15" customHeight="1" x14ac:dyDescent="0.35">
      <c r="A101" s="73">
        <v>90</v>
      </c>
      <c r="B101" s="74" t="s">
        <v>348</v>
      </c>
      <c r="C101" s="73" t="s">
        <v>198</v>
      </c>
      <c r="D101" s="75">
        <v>209717.85000000003</v>
      </c>
      <c r="E101" s="75">
        <v>99853.74</v>
      </c>
      <c r="F101" s="75">
        <v>0</v>
      </c>
      <c r="G101" s="75">
        <v>309571.59000000003</v>
      </c>
      <c r="H101" s="75">
        <v>309571.59000000003</v>
      </c>
      <c r="I101" s="75">
        <v>99853.740360580006</v>
      </c>
      <c r="J101" s="75">
        <v>0</v>
      </c>
      <c r="K101" s="76">
        <v>409425.33036058</v>
      </c>
      <c r="L101" s="75">
        <v>409425.33036058</v>
      </c>
      <c r="M101" s="75">
        <v>0</v>
      </c>
      <c r="N101" s="75">
        <v>0</v>
      </c>
      <c r="O101" s="76">
        <v>409425.33036058</v>
      </c>
      <c r="P101" s="133">
        <f t="shared" si="1"/>
        <v>409425.33036058</v>
      </c>
      <c r="Q101" s="74"/>
    </row>
    <row r="102" spans="1:17" ht="56.15" customHeight="1" x14ac:dyDescent="0.35">
      <c r="A102" s="73">
        <v>91</v>
      </c>
      <c r="B102" s="137" t="s">
        <v>349</v>
      </c>
      <c r="C102" s="138" t="s">
        <v>198</v>
      </c>
      <c r="D102" s="75">
        <v>135520.36876070898</v>
      </c>
      <c r="E102" s="75">
        <v>74691.850000000006</v>
      </c>
      <c r="F102" s="75">
        <v>0</v>
      </c>
      <c r="G102" s="75">
        <v>210212.21876070899</v>
      </c>
      <c r="H102" s="75">
        <v>210212.21876070899</v>
      </c>
      <c r="I102" s="75">
        <v>74691.848760709006</v>
      </c>
      <c r="J102" s="75">
        <v>0</v>
      </c>
      <c r="K102" s="76">
        <v>284904.06752141798</v>
      </c>
      <c r="L102" s="75">
        <v>284904.06752141798</v>
      </c>
      <c r="M102" s="75">
        <v>0</v>
      </c>
      <c r="N102" s="75">
        <v>0</v>
      </c>
      <c r="O102" s="76">
        <v>284904.06752141798</v>
      </c>
      <c r="P102" s="133">
        <f t="shared" si="1"/>
        <v>284904.06752141798</v>
      </c>
      <c r="Q102" s="74"/>
    </row>
    <row r="103" spans="1:17" ht="56.15" customHeight="1" x14ac:dyDescent="0.35">
      <c r="A103" s="73">
        <v>92</v>
      </c>
      <c r="B103" s="139" t="s">
        <v>350</v>
      </c>
      <c r="C103" s="138" t="s">
        <v>198</v>
      </c>
      <c r="D103" s="75">
        <v>407925</v>
      </c>
      <c r="E103" s="75">
        <v>194250</v>
      </c>
      <c r="F103" s="75">
        <v>0</v>
      </c>
      <c r="G103" s="75">
        <v>602175</v>
      </c>
      <c r="H103" s="75">
        <v>602175</v>
      </c>
      <c r="I103" s="75">
        <v>194250</v>
      </c>
      <c r="J103" s="75">
        <v>0</v>
      </c>
      <c r="K103" s="76">
        <v>796425</v>
      </c>
      <c r="L103" s="75">
        <v>796425</v>
      </c>
      <c r="M103" s="75">
        <v>0</v>
      </c>
      <c r="N103" s="75">
        <v>0</v>
      </c>
      <c r="O103" s="76">
        <v>796425</v>
      </c>
      <c r="P103" s="133">
        <f t="shared" si="1"/>
        <v>796425</v>
      </c>
      <c r="Q103" s="74"/>
    </row>
    <row r="104" spans="1:17" ht="56.15" customHeight="1" x14ac:dyDescent="0.35">
      <c r="A104" s="73">
        <v>93</v>
      </c>
      <c r="B104" s="74" t="s">
        <v>229</v>
      </c>
      <c r="C104" s="73" t="s">
        <v>198</v>
      </c>
      <c r="D104" s="75">
        <v>-54.360000000000582</v>
      </c>
      <c r="E104" s="75">
        <v>19120</v>
      </c>
      <c r="F104" s="75">
        <v>0</v>
      </c>
      <c r="G104" s="75">
        <v>19065.64</v>
      </c>
      <c r="H104" s="75">
        <v>19065.64</v>
      </c>
      <c r="I104" s="75">
        <v>19120</v>
      </c>
      <c r="J104" s="75">
        <v>0</v>
      </c>
      <c r="K104" s="76">
        <v>38185.64</v>
      </c>
      <c r="L104" s="75">
        <v>38185.64</v>
      </c>
      <c r="M104" s="75">
        <v>0</v>
      </c>
      <c r="N104" s="75">
        <v>0</v>
      </c>
      <c r="O104" s="76">
        <v>38185.64</v>
      </c>
      <c r="P104" s="133">
        <f t="shared" si="1"/>
        <v>38185.64</v>
      </c>
      <c r="Q104" s="74"/>
    </row>
    <row r="105" spans="1:17" ht="56.15" customHeight="1" x14ac:dyDescent="0.35">
      <c r="A105" s="73">
        <v>94</v>
      </c>
      <c r="B105" s="74" t="s">
        <v>231</v>
      </c>
      <c r="C105" s="73" t="s">
        <v>198</v>
      </c>
      <c r="D105" s="75">
        <v>-2983.4799999999996</v>
      </c>
      <c r="E105" s="75">
        <v>0</v>
      </c>
      <c r="F105" s="75">
        <v>0</v>
      </c>
      <c r="G105" s="75">
        <v>-2983.4799999999996</v>
      </c>
      <c r="H105" s="75">
        <v>2983.48</v>
      </c>
      <c r="I105" s="75"/>
      <c r="J105" s="75">
        <v>0</v>
      </c>
      <c r="K105" s="76">
        <v>2983.48</v>
      </c>
      <c r="L105" s="75">
        <v>2983.48</v>
      </c>
      <c r="M105" s="75">
        <v>0</v>
      </c>
      <c r="N105" s="75">
        <v>0</v>
      </c>
      <c r="O105" s="76">
        <v>2983.48</v>
      </c>
      <c r="P105" s="133"/>
      <c r="Q105" s="74" t="s">
        <v>347</v>
      </c>
    </row>
    <row r="106" spans="1:17" ht="56.15" customHeight="1" x14ac:dyDescent="0.35">
      <c r="A106" s="73">
        <v>95</v>
      </c>
      <c r="B106" s="74" t="s">
        <v>351</v>
      </c>
      <c r="C106" s="73" t="s">
        <v>198</v>
      </c>
      <c r="D106" s="75">
        <v>225740.23029626222</v>
      </c>
      <c r="E106" s="75">
        <v>64497.21</v>
      </c>
      <c r="F106" s="75">
        <v>0</v>
      </c>
      <c r="G106" s="75">
        <v>290237.44029626221</v>
      </c>
      <c r="H106" s="75">
        <v>290237.44029626198</v>
      </c>
      <c r="I106" s="75">
        <v>64497.207354473001</v>
      </c>
      <c r="J106" s="75">
        <v>0</v>
      </c>
      <c r="K106" s="76">
        <v>354734.64765073499</v>
      </c>
      <c r="L106" s="75">
        <v>354734.64765073499</v>
      </c>
      <c r="M106" s="75">
        <v>0</v>
      </c>
      <c r="N106" s="75">
        <v>0</v>
      </c>
      <c r="O106" s="76">
        <v>354734.64765073499</v>
      </c>
      <c r="P106" s="133">
        <f t="shared" si="1"/>
        <v>354734.64765073499</v>
      </c>
      <c r="Q106" s="74"/>
    </row>
    <row r="107" spans="1:17" ht="56.15" customHeight="1" x14ac:dyDescent="0.35">
      <c r="A107" s="73">
        <v>96</v>
      </c>
      <c r="B107" s="74" t="s">
        <v>352</v>
      </c>
      <c r="C107" s="73" t="s">
        <v>198</v>
      </c>
      <c r="D107" s="75">
        <v>234286.78906399998</v>
      </c>
      <c r="E107" s="75">
        <v>57143.12</v>
      </c>
      <c r="F107" s="75">
        <v>0</v>
      </c>
      <c r="G107" s="75">
        <v>291429.90906400001</v>
      </c>
      <c r="H107" s="75">
        <v>291429.90906400001</v>
      </c>
      <c r="I107" s="75">
        <v>57143.119531999997</v>
      </c>
      <c r="J107" s="75">
        <v>0</v>
      </c>
      <c r="K107" s="76">
        <v>348573.02859599999</v>
      </c>
      <c r="L107" s="75">
        <v>348573.02859599999</v>
      </c>
      <c r="M107" s="75">
        <v>0</v>
      </c>
      <c r="N107" s="75">
        <v>0</v>
      </c>
      <c r="O107" s="76">
        <v>348573.02859599999</v>
      </c>
      <c r="P107" s="133">
        <f t="shared" si="1"/>
        <v>348573.02859599999</v>
      </c>
      <c r="Q107" s="74"/>
    </row>
    <row r="108" spans="1:17" ht="56.15" customHeight="1" x14ac:dyDescent="0.35">
      <c r="A108" s="73">
        <v>97</v>
      </c>
      <c r="B108" s="74" t="s">
        <v>353</v>
      </c>
      <c r="C108" s="73" t="s">
        <v>198</v>
      </c>
      <c r="D108" s="75">
        <v>184421.69030469999</v>
      </c>
      <c r="E108" s="75">
        <v>44980.9</v>
      </c>
      <c r="F108" s="75">
        <v>0</v>
      </c>
      <c r="G108" s="75">
        <v>229402.59030469999</v>
      </c>
      <c r="H108" s="75">
        <v>229402.59030469999</v>
      </c>
      <c r="I108" s="75">
        <v>44980.901523499997</v>
      </c>
      <c r="J108" s="75">
        <v>0</v>
      </c>
      <c r="K108" s="76">
        <v>274383.4918282</v>
      </c>
      <c r="L108" s="75">
        <v>274383.4918282</v>
      </c>
      <c r="M108" s="75">
        <v>0</v>
      </c>
      <c r="N108" s="75">
        <v>0</v>
      </c>
      <c r="O108" s="76">
        <v>274383.4918282</v>
      </c>
      <c r="P108" s="133">
        <f t="shared" si="1"/>
        <v>274383.4918282</v>
      </c>
      <c r="Q108" s="74"/>
    </row>
    <row r="109" spans="1:17" ht="56.15" customHeight="1" x14ac:dyDescent="0.35">
      <c r="A109" s="73">
        <v>98</v>
      </c>
      <c r="B109" s="74" t="s">
        <v>183</v>
      </c>
      <c r="C109" s="73" t="s">
        <v>198</v>
      </c>
      <c r="D109" s="75">
        <v>279759.85503860645</v>
      </c>
      <c r="E109" s="75">
        <v>75610.77</v>
      </c>
      <c r="F109" s="75">
        <v>0</v>
      </c>
      <c r="G109" s="75">
        <v>355370.62503860646</v>
      </c>
      <c r="H109" s="75">
        <v>355370.625038606</v>
      </c>
      <c r="I109" s="75">
        <v>75610.771899129002</v>
      </c>
      <c r="J109" s="75">
        <v>0</v>
      </c>
      <c r="K109" s="76">
        <v>430981.39693773503</v>
      </c>
      <c r="L109" s="75">
        <v>430981.39693773503</v>
      </c>
      <c r="M109" s="75">
        <v>0</v>
      </c>
      <c r="N109" s="75">
        <v>0</v>
      </c>
      <c r="O109" s="76">
        <v>430981.39693773503</v>
      </c>
      <c r="P109" s="133">
        <f t="shared" si="1"/>
        <v>430981.39693773503</v>
      </c>
      <c r="Q109" s="74"/>
    </row>
    <row r="110" spans="1:17" ht="56.15" customHeight="1" x14ac:dyDescent="0.35">
      <c r="A110" s="73">
        <v>99</v>
      </c>
      <c r="B110" s="74" t="s">
        <v>354</v>
      </c>
      <c r="C110" s="73" t="s">
        <v>198</v>
      </c>
      <c r="D110" s="75">
        <v>1658101.05675956</v>
      </c>
      <c r="E110" s="75">
        <v>404418.85</v>
      </c>
      <c r="F110" s="75">
        <v>0</v>
      </c>
      <c r="G110" s="75">
        <v>2062519.9067595601</v>
      </c>
      <c r="H110" s="75">
        <v>2062519.9067595601</v>
      </c>
      <c r="I110" s="75">
        <v>206394.77011504001</v>
      </c>
      <c r="J110" s="75">
        <v>0</v>
      </c>
      <c r="K110" s="76">
        <v>2268914.6768746004</v>
      </c>
      <c r="L110" s="75">
        <v>2268914.6768746004</v>
      </c>
      <c r="M110" s="75">
        <v>0</v>
      </c>
      <c r="N110" s="75">
        <v>0</v>
      </c>
      <c r="O110" s="76">
        <v>2268914.6768746004</v>
      </c>
      <c r="P110" s="133">
        <f t="shared" si="1"/>
        <v>2268914.6768746004</v>
      </c>
      <c r="Q110" s="74"/>
    </row>
    <row r="111" spans="1:17" ht="56.15" customHeight="1" x14ac:dyDescent="0.35">
      <c r="A111" s="73">
        <v>100</v>
      </c>
      <c r="B111" s="74" t="s">
        <v>355</v>
      </c>
      <c r="C111" s="73" t="s">
        <v>198</v>
      </c>
      <c r="D111" s="75">
        <v>664900</v>
      </c>
      <c r="E111" s="75">
        <v>183000</v>
      </c>
      <c r="F111" s="75">
        <v>0</v>
      </c>
      <c r="G111" s="75">
        <v>847900</v>
      </c>
      <c r="H111" s="75">
        <v>847900</v>
      </c>
      <c r="I111" s="75">
        <v>183000</v>
      </c>
      <c r="J111" s="75">
        <v>0</v>
      </c>
      <c r="K111" s="76">
        <v>1030900</v>
      </c>
      <c r="L111" s="75">
        <v>1030900</v>
      </c>
      <c r="M111" s="75">
        <v>0</v>
      </c>
      <c r="N111" s="75">
        <v>0</v>
      </c>
      <c r="O111" s="76">
        <v>1030900</v>
      </c>
      <c r="P111" s="133">
        <f t="shared" si="1"/>
        <v>1030900</v>
      </c>
      <c r="Q111" s="74"/>
    </row>
    <row r="112" spans="1:17" ht="56.15" customHeight="1" x14ac:dyDescent="0.35">
      <c r="A112" s="73">
        <v>101</v>
      </c>
      <c r="B112" s="74" t="s">
        <v>356</v>
      </c>
      <c r="C112" s="73" t="s">
        <v>198</v>
      </c>
      <c r="D112" s="75">
        <v>86482.880000000005</v>
      </c>
      <c r="E112" s="75">
        <v>34204.800000000003</v>
      </c>
      <c r="F112" s="75">
        <v>0</v>
      </c>
      <c r="G112" s="75">
        <v>120687.68000000001</v>
      </c>
      <c r="H112" s="75">
        <v>120687.67999999999</v>
      </c>
      <c r="I112" s="75">
        <v>37200</v>
      </c>
      <c r="J112" s="75">
        <v>0</v>
      </c>
      <c r="K112" s="76">
        <v>157887.67999999999</v>
      </c>
      <c r="L112" s="75">
        <v>157887.67999999999</v>
      </c>
      <c r="M112" s="75">
        <v>0</v>
      </c>
      <c r="N112" s="75">
        <v>0</v>
      </c>
      <c r="O112" s="76">
        <v>157887.67999999999</v>
      </c>
      <c r="P112" s="133">
        <f t="shared" si="1"/>
        <v>157887.67999999999</v>
      </c>
      <c r="Q112" s="74"/>
    </row>
    <row r="113" spans="1:17" ht="56.15" customHeight="1" x14ac:dyDescent="0.35">
      <c r="A113" s="73">
        <v>102</v>
      </c>
      <c r="B113" s="74" t="s">
        <v>357</v>
      </c>
      <c r="C113" s="73" t="s">
        <v>198</v>
      </c>
      <c r="D113" s="75">
        <v>137550</v>
      </c>
      <c r="E113" s="75">
        <v>137550</v>
      </c>
      <c r="F113" s="75"/>
      <c r="G113" s="75">
        <v>275100</v>
      </c>
      <c r="H113" s="75">
        <v>275100</v>
      </c>
      <c r="I113" s="75">
        <v>137550</v>
      </c>
      <c r="J113" s="75"/>
      <c r="K113" s="76">
        <v>412650</v>
      </c>
      <c r="L113" s="75">
        <v>412650</v>
      </c>
      <c r="M113" s="75"/>
      <c r="N113" s="75"/>
      <c r="O113" s="76">
        <v>412650</v>
      </c>
      <c r="P113" s="133">
        <f t="shared" si="1"/>
        <v>412650</v>
      </c>
      <c r="Q113" s="74"/>
    </row>
    <row r="114" spans="1:17" ht="56.15" customHeight="1" x14ac:dyDescent="0.35">
      <c r="A114" s="73">
        <v>103</v>
      </c>
      <c r="B114" s="74" t="s">
        <v>232</v>
      </c>
      <c r="C114" s="73" t="s">
        <v>198</v>
      </c>
      <c r="D114" s="75">
        <v>-14052.767500000002</v>
      </c>
      <c r="E114" s="75">
        <v>0</v>
      </c>
      <c r="F114" s="75">
        <v>0</v>
      </c>
      <c r="G114" s="75">
        <v>-14052.767500000002</v>
      </c>
      <c r="H114" s="75">
        <v>14052.7675</v>
      </c>
      <c r="I114" s="75"/>
      <c r="J114" s="75">
        <v>0</v>
      </c>
      <c r="K114" s="76">
        <v>14052.7675</v>
      </c>
      <c r="L114" s="75">
        <v>14052.7675</v>
      </c>
      <c r="M114" s="75">
        <v>0</v>
      </c>
      <c r="N114" s="75">
        <v>0</v>
      </c>
      <c r="O114" s="76">
        <v>14052.7675</v>
      </c>
      <c r="P114" s="133"/>
      <c r="Q114" s="74" t="s">
        <v>358</v>
      </c>
    </row>
    <row r="115" spans="1:17" ht="56.15" customHeight="1" x14ac:dyDescent="0.35">
      <c r="A115" s="73">
        <v>104</v>
      </c>
      <c r="B115" s="74" t="s">
        <v>359</v>
      </c>
      <c r="C115" s="73" t="s">
        <v>48</v>
      </c>
      <c r="D115" s="75"/>
      <c r="E115" s="75"/>
      <c r="F115" s="75"/>
      <c r="G115" s="75"/>
      <c r="H115" s="75"/>
      <c r="I115" s="140">
        <v>164540</v>
      </c>
      <c r="J115" s="75"/>
      <c r="K115" s="76"/>
      <c r="L115" s="75"/>
      <c r="M115" s="75">
        <v>164540</v>
      </c>
      <c r="N115" s="75"/>
      <c r="O115" s="76"/>
      <c r="P115" s="133">
        <f t="shared" si="1"/>
        <v>0</v>
      </c>
      <c r="Q115" s="74"/>
    </row>
    <row r="116" spans="1:17" ht="56.15" customHeight="1" x14ac:dyDescent="0.35">
      <c r="A116" s="73">
        <v>105</v>
      </c>
      <c r="B116" s="74" t="s">
        <v>360</v>
      </c>
      <c r="C116" s="73" t="s">
        <v>48</v>
      </c>
      <c r="D116" s="75"/>
      <c r="E116" s="75"/>
      <c r="F116" s="75"/>
      <c r="G116" s="75"/>
      <c r="H116" s="75"/>
      <c r="I116" s="75">
        <v>164650</v>
      </c>
      <c r="J116" s="75"/>
      <c r="K116" s="76"/>
      <c r="L116" s="75"/>
      <c r="M116" s="75">
        <v>164650</v>
      </c>
      <c r="N116" s="75"/>
      <c r="O116" s="76"/>
      <c r="P116" s="133">
        <f t="shared" si="1"/>
        <v>0</v>
      </c>
      <c r="Q116" s="74"/>
    </row>
    <row r="117" spans="1:17" ht="56.15" customHeight="1" x14ac:dyDescent="0.35">
      <c r="A117" s="73">
        <v>106</v>
      </c>
      <c r="B117" s="74" t="s">
        <v>311</v>
      </c>
      <c r="C117" s="73" t="s">
        <v>48</v>
      </c>
      <c r="D117" s="75"/>
      <c r="E117" s="75"/>
      <c r="F117" s="75"/>
      <c r="G117" s="75"/>
      <c r="H117" s="75"/>
      <c r="I117" s="75">
        <v>207540</v>
      </c>
      <c r="J117" s="75"/>
      <c r="K117" s="76"/>
      <c r="L117" s="75"/>
      <c r="M117" s="75">
        <v>207540</v>
      </c>
      <c r="N117" s="75">
        <v>415080</v>
      </c>
      <c r="O117" s="76"/>
      <c r="P117" s="133"/>
      <c r="Q117" s="74"/>
    </row>
    <row r="118" spans="1:17" ht="56.15" customHeight="1" x14ac:dyDescent="0.35">
      <c r="A118" s="73">
        <v>107</v>
      </c>
      <c r="B118" s="74" t="s">
        <v>22</v>
      </c>
      <c r="C118" s="73" t="s">
        <v>48</v>
      </c>
      <c r="D118" s="75"/>
      <c r="E118" s="75"/>
      <c r="F118" s="75"/>
      <c r="G118" s="75"/>
      <c r="H118" s="75"/>
      <c r="I118" s="75">
        <v>160380</v>
      </c>
      <c r="J118" s="75"/>
      <c r="K118" s="76"/>
      <c r="L118" s="75"/>
      <c r="M118" s="75">
        <v>160380</v>
      </c>
      <c r="N118" s="75">
        <v>14764.6</v>
      </c>
      <c r="O118" s="76"/>
      <c r="P118" s="133"/>
      <c r="Q118" s="74"/>
    </row>
    <row r="119" spans="1:17" ht="56.15" customHeight="1" x14ac:dyDescent="0.35">
      <c r="A119" s="73">
        <v>108</v>
      </c>
      <c r="B119" s="74" t="s">
        <v>24</v>
      </c>
      <c r="C119" s="73" t="s">
        <v>48</v>
      </c>
      <c r="D119" s="75"/>
      <c r="E119" s="75"/>
      <c r="F119" s="75"/>
      <c r="G119" s="75"/>
      <c r="H119" s="75"/>
      <c r="I119" s="75">
        <v>125780</v>
      </c>
      <c r="J119" s="75"/>
      <c r="K119" s="76"/>
      <c r="L119" s="75"/>
      <c r="M119" s="75">
        <v>125780</v>
      </c>
      <c r="N119" s="75"/>
      <c r="O119" s="76"/>
      <c r="P119" s="133">
        <f t="shared" si="1"/>
        <v>0</v>
      </c>
      <c r="Q119" s="74"/>
    </row>
    <row r="120" spans="1:17" ht="56.15" customHeight="1" x14ac:dyDescent="0.35">
      <c r="A120" s="73">
        <v>109</v>
      </c>
      <c r="B120" s="74" t="s">
        <v>26</v>
      </c>
      <c r="C120" s="73" t="s">
        <v>48</v>
      </c>
      <c r="D120" s="75"/>
      <c r="E120" s="75"/>
      <c r="F120" s="75"/>
      <c r="G120" s="75"/>
      <c r="H120" s="75"/>
      <c r="I120" s="75">
        <v>270000</v>
      </c>
      <c r="J120" s="75"/>
      <c r="K120" s="76"/>
      <c r="L120" s="75"/>
      <c r="M120" s="75">
        <v>270000</v>
      </c>
      <c r="N120" s="75"/>
      <c r="O120" s="76"/>
      <c r="P120" s="133">
        <f t="shared" si="1"/>
        <v>0</v>
      </c>
      <c r="Q120" s="74"/>
    </row>
    <row r="121" spans="1:17" ht="56.15" customHeight="1" x14ac:dyDescent="0.35">
      <c r="A121" s="73">
        <v>110</v>
      </c>
      <c r="B121" s="74" t="s">
        <v>28</v>
      </c>
      <c r="C121" s="73" t="s">
        <v>48</v>
      </c>
      <c r="D121" s="75"/>
      <c r="E121" s="75"/>
      <c r="F121" s="75"/>
      <c r="G121" s="75"/>
      <c r="H121" s="75"/>
      <c r="I121" s="75">
        <v>155160</v>
      </c>
      <c r="J121" s="75"/>
      <c r="K121" s="76"/>
      <c r="L121" s="75"/>
      <c r="M121" s="75">
        <v>155160</v>
      </c>
      <c r="N121" s="75"/>
      <c r="O121" s="76"/>
      <c r="P121" s="133">
        <f t="shared" si="1"/>
        <v>0</v>
      </c>
      <c r="Q121" s="74"/>
    </row>
    <row r="122" spans="1:17" ht="56.15" customHeight="1" x14ac:dyDescent="0.35">
      <c r="A122" s="73">
        <v>111</v>
      </c>
      <c r="B122" s="74" t="s">
        <v>34</v>
      </c>
      <c r="C122" s="73" t="s">
        <v>48</v>
      </c>
      <c r="D122" s="75"/>
      <c r="E122" s="75"/>
      <c r="F122" s="75"/>
      <c r="G122" s="75"/>
      <c r="H122" s="75"/>
      <c r="I122" s="75">
        <v>123000</v>
      </c>
      <c r="J122" s="75"/>
      <c r="K122" s="76"/>
      <c r="L122" s="75"/>
      <c r="M122" s="75">
        <v>123000</v>
      </c>
      <c r="N122" s="75"/>
      <c r="O122" s="76"/>
      <c r="P122" s="133">
        <f t="shared" si="1"/>
        <v>0</v>
      </c>
      <c r="Q122" s="74"/>
    </row>
    <row r="123" spans="1:17" ht="56.15" customHeight="1" x14ac:dyDescent="0.35">
      <c r="A123" s="73">
        <v>112</v>
      </c>
      <c r="B123" s="74" t="s">
        <v>26</v>
      </c>
      <c r="C123" s="73" t="s">
        <v>48</v>
      </c>
      <c r="D123" s="75"/>
      <c r="E123" s="75"/>
      <c r="F123" s="75"/>
      <c r="G123" s="75"/>
      <c r="H123" s="75"/>
      <c r="I123" s="75">
        <v>270000</v>
      </c>
      <c r="J123" s="75"/>
      <c r="K123" s="76"/>
      <c r="L123" s="75"/>
      <c r="M123" s="75">
        <v>270000</v>
      </c>
      <c r="N123" s="75"/>
      <c r="O123" s="76"/>
      <c r="P123" s="133">
        <f t="shared" si="1"/>
        <v>0</v>
      </c>
      <c r="Q123" s="74"/>
    </row>
    <row r="124" spans="1:17" ht="56.15" customHeight="1" x14ac:dyDescent="0.35">
      <c r="A124" s="73">
        <v>113</v>
      </c>
      <c r="B124" s="74" t="s">
        <v>32</v>
      </c>
      <c r="C124" s="73" t="s">
        <v>48</v>
      </c>
      <c r="D124" s="75"/>
      <c r="E124" s="75"/>
      <c r="F124" s="75"/>
      <c r="G124" s="75"/>
      <c r="H124" s="75"/>
      <c r="I124" s="75">
        <v>153780</v>
      </c>
      <c r="J124" s="75"/>
      <c r="K124" s="76"/>
      <c r="L124" s="75"/>
      <c r="M124" s="75">
        <v>153780</v>
      </c>
      <c r="N124" s="75"/>
      <c r="O124" s="76"/>
      <c r="P124" s="133">
        <f t="shared" si="1"/>
        <v>0</v>
      </c>
      <c r="Q124" s="74"/>
    </row>
    <row r="125" spans="1:17" ht="56.15" customHeight="1" x14ac:dyDescent="0.35">
      <c r="A125" s="73">
        <v>114</v>
      </c>
      <c r="B125" s="74" t="s">
        <v>361</v>
      </c>
      <c r="C125" s="73" t="s">
        <v>48</v>
      </c>
      <c r="D125" s="75"/>
      <c r="E125" s="75"/>
      <c r="F125" s="75"/>
      <c r="G125" s="75"/>
      <c r="H125" s="75"/>
      <c r="I125" s="75">
        <v>202210</v>
      </c>
      <c r="J125" s="75"/>
      <c r="K125" s="76"/>
      <c r="L125" s="75"/>
      <c r="M125" s="75">
        <v>202210</v>
      </c>
      <c r="N125" s="75"/>
      <c r="O125" s="76"/>
      <c r="P125" s="133">
        <f t="shared" si="1"/>
        <v>0</v>
      </c>
      <c r="Q125" s="74"/>
    </row>
    <row r="126" spans="1:17" ht="56.15" customHeight="1" x14ac:dyDescent="0.35">
      <c r="A126" s="73">
        <v>115</v>
      </c>
      <c r="B126" s="74" t="s">
        <v>44</v>
      </c>
      <c r="C126" s="73" t="s">
        <v>48</v>
      </c>
      <c r="D126" s="75"/>
      <c r="E126" s="75"/>
      <c r="F126" s="75"/>
      <c r="G126" s="75"/>
      <c r="H126" s="75"/>
      <c r="I126" s="75">
        <v>236000</v>
      </c>
      <c r="J126" s="75"/>
      <c r="K126" s="76"/>
      <c r="L126" s="75"/>
      <c r="M126" s="75">
        <v>236000</v>
      </c>
      <c r="N126" s="75"/>
      <c r="O126" s="76"/>
      <c r="P126" s="133">
        <f t="shared" si="1"/>
        <v>0</v>
      </c>
      <c r="Q126" s="74"/>
    </row>
    <row r="127" spans="1:17" ht="56.15" customHeight="1" x14ac:dyDescent="0.35">
      <c r="A127" s="73">
        <v>116</v>
      </c>
      <c r="B127" s="74" t="s">
        <v>40</v>
      </c>
      <c r="C127" s="73" t="s">
        <v>48</v>
      </c>
      <c r="D127" s="75"/>
      <c r="E127" s="75"/>
      <c r="F127" s="75"/>
      <c r="G127" s="75"/>
      <c r="H127" s="75"/>
      <c r="I127" s="75">
        <v>267530</v>
      </c>
      <c r="J127" s="75"/>
      <c r="K127" s="76"/>
      <c r="L127" s="75"/>
      <c r="M127" s="75">
        <v>267530</v>
      </c>
      <c r="N127" s="75"/>
      <c r="O127" s="76"/>
      <c r="P127" s="133">
        <f t="shared" si="1"/>
        <v>0</v>
      </c>
      <c r="Q127" s="74"/>
    </row>
    <row r="128" spans="1:17" ht="56.15" customHeight="1" x14ac:dyDescent="0.35">
      <c r="A128" s="73">
        <v>117</v>
      </c>
      <c r="B128" s="74" t="s">
        <v>362</v>
      </c>
      <c r="C128" s="73" t="s">
        <v>48</v>
      </c>
      <c r="D128" s="75"/>
      <c r="E128" s="75"/>
      <c r="F128" s="75"/>
      <c r="G128" s="75"/>
      <c r="H128" s="75"/>
      <c r="I128" s="75">
        <v>142340</v>
      </c>
      <c r="J128" s="75"/>
      <c r="K128" s="76"/>
      <c r="L128" s="75"/>
      <c r="M128" s="75">
        <v>142340</v>
      </c>
      <c r="N128" s="75"/>
      <c r="O128" s="76"/>
      <c r="P128" s="133">
        <f t="shared" si="1"/>
        <v>0</v>
      </c>
      <c r="Q128" s="74"/>
    </row>
    <row r="129" spans="1:17" ht="56.15" customHeight="1" x14ac:dyDescent="0.35">
      <c r="A129" s="73">
        <v>118</v>
      </c>
      <c r="B129" s="74" t="s">
        <v>36</v>
      </c>
      <c r="C129" s="73" t="s">
        <v>48</v>
      </c>
      <c r="D129" s="75"/>
      <c r="E129" s="75"/>
      <c r="F129" s="75"/>
      <c r="G129" s="75"/>
      <c r="H129" s="75"/>
      <c r="I129" s="75">
        <v>114000</v>
      </c>
      <c r="J129" s="75"/>
      <c r="K129" s="76"/>
      <c r="L129" s="75"/>
      <c r="M129" s="75">
        <v>114000</v>
      </c>
      <c r="N129" s="75"/>
      <c r="O129" s="76"/>
      <c r="P129" s="133">
        <f t="shared" si="1"/>
        <v>0</v>
      </c>
      <c r="Q129" s="74"/>
    </row>
    <row r="130" spans="1:17" ht="56.15" customHeight="1" x14ac:dyDescent="0.35">
      <c r="A130" s="73">
        <v>119</v>
      </c>
      <c r="B130" s="74" t="s">
        <v>363</v>
      </c>
      <c r="C130" s="73" t="s">
        <v>48</v>
      </c>
      <c r="D130" s="75"/>
      <c r="E130" s="75"/>
      <c r="F130" s="75"/>
      <c r="G130" s="75"/>
      <c r="H130" s="75"/>
      <c r="I130" s="75">
        <v>131582</v>
      </c>
      <c r="J130" s="75"/>
      <c r="K130" s="76"/>
      <c r="L130" s="75"/>
      <c r="M130" s="75">
        <v>131582</v>
      </c>
      <c r="N130" s="75"/>
      <c r="O130" s="76"/>
      <c r="P130" s="133">
        <f t="shared" si="1"/>
        <v>0</v>
      </c>
      <c r="Q130" s="74"/>
    </row>
    <row r="131" spans="1:17" ht="56.15" customHeight="1" x14ac:dyDescent="0.35">
      <c r="A131" s="73">
        <v>120</v>
      </c>
      <c r="B131" s="74" t="s">
        <v>47</v>
      </c>
      <c r="C131" s="73" t="s">
        <v>48</v>
      </c>
      <c r="D131" s="75"/>
      <c r="E131" s="75"/>
      <c r="F131" s="75"/>
      <c r="G131" s="75"/>
      <c r="H131" s="75"/>
      <c r="I131" s="75">
        <v>6192</v>
      </c>
      <c r="J131" s="75"/>
      <c r="K131" s="76"/>
      <c r="L131" s="75"/>
      <c r="M131" s="75">
        <v>6192</v>
      </c>
      <c r="N131" s="75"/>
      <c r="O131" s="76"/>
      <c r="P131" s="133">
        <f t="shared" si="1"/>
        <v>0</v>
      </c>
      <c r="Q131" s="74"/>
    </row>
    <row r="132" spans="1:17" ht="56.15" customHeight="1" x14ac:dyDescent="0.35">
      <c r="A132" s="73">
        <v>121</v>
      </c>
      <c r="B132" s="74" t="s">
        <v>51</v>
      </c>
      <c r="C132" s="73" t="s">
        <v>48</v>
      </c>
      <c r="D132" s="75"/>
      <c r="E132" s="75"/>
      <c r="F132" s="75"/>
      <c r="G132" s="75"/>
      <c r="H132" s="75"/>
      <c r="I132" s="75">
        <v>122868</v>
      </c>
      <c r="J132" s="75"/>
      <c r="K132" s="76"/>
      <c r="L132" s="75"/>
      <c r="M132" s="75">
        <v>122868</v>
      </c>
      <c r="N132" s="75"/>
      <c r="O132" s="76"/>
      <c r="P132" s="133">
        <f t="shared" si="1"/>
        <v>0</v>
      </c>
      <c r="Q132" s="74"/>
    </row>
    <row r="133" spans="1:17" ht="56.15" customHeight="1" x14ac:dyDescent="0.35">
      <c r="A133" s="141"/>
      <c r="B133" s="74"/>
      <c r="C133" s="73"/>
      <c r="D133" s="90">
        <v>4905758.9526859391</v>
      </c>
      <c r="E133" s="90"/>
      <c r="F133" s="90">
        <v>6767177.7400000002</v>
      </c>
      <c r="G133" s="90">
        <v>8273167.454016922</v>
      </c>
      <c r="H133" s="90">
        <v>5311079.7195294239</v>
      </c>
      <c r="I133" s="75">
        <v>11874559.368072012</v>
      </c>
      <c r="J133" s="90">
        <v>558631.92869999912</v>
      </c>
      <c r="K133" s="90">
        <v>17643556.016301434</v>
      </c>
      <c r="L133" s="90">
        <v>17643556.016301434</v>
      </c>
      <c r="M133" s="75">
        <v>12242779.348072013</v>
      </c>
      <c r="N133" s="90">
        <v>7973436.0700000003</v>
      </c>
      <c r="O133" s="90">
        <v>20033703.770901434</v>
      </c>
      <c r="P133" s="142">
        <f>SUM(P3:P132)</f>
        <v>17015604.818028957</v>
      </c>
      <c r="Q133" s="74"/>
    </row>
    <row r="134" spans="1:17" ht="15.5" x14ac:dyDescent="0.35">
      <c r="A134" s="143" t="s">
        <v>234</v>
      </c>
      <c r="B134" s="143"/>
      <c r="C134" s="143"/>
      <c r="D134" s="143"/>
      <c r="E134" s="143"/>
    </row>
  </sheetData>
  <mergeCells count="3">
    <mergeCell ref="D4:G4"/>
    <mergeCell ref="A134:C134"/>
    <mergeCell ref="D134:E134"/>
  </mergeCells>
  <printOptions horizontalCentered="1"/>
  <pageMargins left="0.118110236220472" right="0.118110236220472" top="0.74803149606299202" bottom="0.55118110236220497" header="0.31496062992126" footer="0.31496062992126"/>
  <pageSetup paperSize="8" scale="30" fitToWidth="0" fitToHeight="0" orientation="landscape" r:id="rId1"/>
  <colBreaks count="1" manualBreakCount="1">
    <brk id="11" max="10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EC7C-1521-4799-AA3C-297A7E4C5208}">
  <dimension ref="A1:K61"/>
  <sheetViews>
    <sheetView topLeftCell="A42" zoomScale="40" zoomScaleNormal="40" workbookViewId="0">
      <selection activeCell="K11" sqref="K11"/>
    </sheetView>
  </sheetViews>
  <sheetFormatPr defaultColWidth="34" defaultRowHeight="30.5" customHeight="1" x14ac:dyDescent="0.3"/>
  <cols>
    <col min="1" max="1" width="12.36328125" style="167" customWidth="1"/>
    <col min="2" max="2" width="34" style="186"/>
    <col min="3" max="3" width="34" style="187"/>
    <col min="4" max="6" width="34" style="167"/>
    <col min="7" max="7" width="34" style="184"/>
    <col min="8" max="9" width="34" style="167"/>
    <col min="10" max="10" width="34" style="186"/>
    <col min="11" max="16384" width="34" style="167"/>
  </cols>
  <sheetData>
    <row r="1" spans="1:11" ht="30.5" customHeight="1" x14ac:dyDescent="0.3">
      <c r="A1" s="164"/>
      <c r="B1" s="164"/>
      <c r="C1" s="164"/>
      <c r="D1" s="165"/>
      <c r="E1" s="165">
        <v>2024</v>
      </c>
      <c r="F1" s="165"/>
      <c r="G1" s="165"/>
      <c r="H1" s="165"/>
      <c r="I1" s="165"/>
      <c r="J1" s="166"/>
    </row>
    <row r="2" spans="1:11" s="168" customFormat="1" ht="30.5" customHeight="1" x14ac:dyDescent="0.3">
      <c r="A2" s="166" t="s">
        <v>1</v>
      </c>
      <c r="B2" s="166" t="s">
        <v>2</v>
      </c>
      <c r="C2" s="166" t="s">
        <v>3</v>
      </c>
      <c r="D2" s="166" t="s">
        <v>10</v>
      </c>
      <c r="E2" s="166" t="s">
        <v>11</v>
      </c>
      <c r="F2" s="166" t="s">
        <v>12</v>
      </c>
      <c r="G2" s="166" t="s">
        <v>13</v>
      </c>
      <c r="H2" s="166" t="s">
        <v>14</v>
      </c>
      <c r="I2" s="166" t="s">
        <v>381</v>
      </c>
      <c r="J2" s="166" t="s">
        <v>15</v>
      </c>
    </row>
    <row r="3" spans="1:11" ht="30.5" customHeight="1" x14ac:dyDescent="0.3">
      <c r="A3" s="169">
        <v>1</v>
      </c>
      <c r="B3" s="170" t="s">
        <v>117</v>
      </c>
      <c r="C3" s="169" t="s">
        <v>118</v>
      </c>
      <c r="D3" s="171">
        <v>-1136083.790000001</v>
      </c>
      <c r="E3" s="171">
        <v>0</v>
      </c>
      <c r="F3" s="171">
        <v>0</v>
      </c>
      <c r="G3" s="172">
        <v>58411970.880000003</v>
      </c>
      <c r="H3" s="173">
        <v>-59548054.670000002</v>
      </c>
      <c r="I3" s="173"/>
      <c r="J3" s="174"/>
    </row>
    <row r="4" spans="1:11" ht="30.5" customHeight="1" x14ac:dyDescent="0.3">
      <c r="A4" s="169">
        <v>2</v>
      </c>
      <c r="B4" s="170" t="s">
        <v>119</v>
      </c>
      <c r="C4" s="169" t="s">
        <v>118</v>
      </c>
      <c r="D4" s="171">
        <v>126904648.37778638</v>
      </c>
      <c r="E4" s="171">
        <v>0</v>
      </c>
      <c r="F4" s="171">
        <v>0</v>
      </c>
      <c r="G4" s="172">
        <v>2747599.66</v>
      </c>
      <c r="H4" s="173">
        <v>124157048.71778639</v>
      </c>
      <c r="I4" s="173">
        <f t="shared" ref="I4:I41" si="0">D4-G4</f>
        <v>124157048.71778639</v>
      </c>
      <c r="J4" s="174"/>
    </row>
    <row r="5" spans="1:11" ht="30.5" customHeight="1" x14ac:dyDescent="0.3">
      <c r="A5" s="169">
        <v>3</v>
      </c>
      <c r="B5" s="170" t="s">
        <v>120</v>
      </c>
      <c r="C5" s="169" t="s">
        <v>118</v>
      </c>
      <c r="D5" s="171">
        <v>196710553.54927078</v>
      </c>
      <c r="E5" s="171">
        <v>0</v>
      </c>
      <c r="F5" s="171">
        <v>0</v>
      </c>
      <c r="G5" s="172">
        <v>2913557.17</v>
      </c>
      <c r="H5" s="173">
        <v>193796996.37927079</v>
      </c>
      <c r="I5" s="173">
        <f t="shared" si="0"/>
        <v>193796996.37927079</v>
      </c>
      <c r="J5" s="174"/>
    </row>
    <row r="6" spans="1:11" ht="30.5" customHeight="1" x14ac:dyDescent="0.3">
      <c r="A6" s="169">
        <v>4</v>
      </c>
      <c r="B6" s="170" t="s">
        <v>122</v>
      </c>
      <c r="C6" s="169" t="s">
        <v>123</v>
      </c>
      <c r="D6" s="171">
        <v>3106856.888471907</v>
      </c>
      <c r="E6" s="171">
        <v>52850466.172616296</v>
      </c>
      <c r="F6" s="171">
        <v>2259176.0742000001</v>
      </c>
      <c r="G6" s="172">
        <v>0</v>
      </c>
      <c r="H6" s="173">
        <v>58216499.135288201</v>
      </c>
      <c r="I6" s="173">
        <f t="shared" si="0"/>
        <v>3106856.888471907</v>
      </c>
      <c r="J6" s="174" t="s">
        <v>124</v>
      </c>
      <c r="K6" s="175">
        <f>I6</f>
        <v>3106856.888471907</v>
      </c>
    </row>
    <row r="7" spans="1:11" ht="42.5" customHeight="1" x14ac:dyDescent="0.3">
      <c r="A7" s="169">
        <v>5</v>
      </c>
      <c r="B7" s="170" t="s">
        <v>125</v>
      </c>
      <c r="C7" s="169" t="s">
        <v>123</v>
      </c>
      <c r="D7" s="171">
        <v>558433.14810800017</v>
      </c>
      <c r="E7" s="171">
        <v>231659.07662526425</v>
      </c>
      <c r="F7" s="171">
        <v>10845.5</v>
      </c>
      <c r="G7" s="172">
        <v>0</v>
      </c>
      <c r="H7" s="173">
        <v>800937.72473326442</v>
      </c>
      <c r="I7" s="173">
        <f t="shared" si="0"/>
        <v>558433.14810800017</v>
      </c>
      <c r="J7" s="174" t="s">
        <v>126</v>
      </c>
      <c r="K7" s="175">
        <f t="shared" ref="K7:K39" si="1">I7</f>
        <v>558433.14810800017</v>
      </c>
    </row>
    <row r="8" spans="1:11" ht="30.5" customHeight="1" x14ac:dyDescent="0.3">
      <c r="A8" s="169">
        <v>6</v>
      </c>
      <c r="B8" s="170" t="s">
        <v>127</v>
      </c>
      <c r="C8" s="169" t="s">
        <v>123</v>
      </c>
      <c r="D8" s="171">
        <v>231588.37000000008</v>
      </c>
      <c r="E8" s="171">
        <v>15166237.706456799</v>
      </c>
      <c r="F8" s="171">
        <v>555332.72</v>
      </c>
      <c r="G8" s="172">
        <v>0</v>
      </c>
      <c r="H8" s="173">
        <v>15953158.796456799</v>
      </c>
      <c r="I8" s="173">
        <f t="shared" si="0"/>
        <v>231588.37000000008</v>
      </c>
      <c r="J8" s="174" t="s">
        <v>126</v>
      </c>
      <c r="K8" s="175">
        <f t="shared" si="1"/>
        <v>231588.37000000008</v>
      </c>
    </row>
    <row r="9" spans="1:11" ht="30.5" customHeight="1" x14ac:dyDescent="0.3">
      <c r="A9" s="169">
        <v>7</v>
      </c>
      <c r="B9" s="170" t="s">
        <v>128</v>
      </c>
      <c r="C9" s="169" t="s">
        <v>123</v>
      </c>
      <c r="D9" s="171">
        <v>77983693.919558883</v>
      </c>
      <c r="E9" s="171">
        <v>66705940.285036363</v>
      </c>
      <c r="F9" s="171">
        <v>3585741.5449999999</v>
      </c>
      <c r="G9" s="172">
        <v>0</v>
      </c>
      <c r="H9" s="173">
        <v>148275375.74959522</v>
      </c>
      <c r="I9" s="173">
        <f t="shared" si="0"/>
        <v>77983693.919558883</v>
      </c>
      <c r="J9" s="174" t="s">
        <v>126</v>
      </c>
      <c r="K9" s="175">
        <f t="shared" si="1"/>
        <v>77983693.919558883</v>
      </c>
    </row>
    <row r="10" spans="1:11" ht="30.5" customHeight="1" x14ac:dyDescent="0.3">
      <c r="A10" s="169">
        <v>8</v>
      </c>
      <c r="B10" s="170" t="s">
        <v>129</v>
      </c>
      <c r="C10" s="169" t="s">
        <v>123</v>
      </c>
      <c r="D10" s="171">
        <v>32917420.576847546</v>
      </c>
      <c r="E10" s="171">
        <v>0</v>
      </c>
      <c r="F10" s="171">
        <v>4127993.6570000001</v>
      </c>
      <c r="G10" s="172">
        <v>0</v>
      </c>
      <c r="H10" s="173">
        <v>37045414.233847544</v>
      </c>
      <c r="I10" s="173">
        <f t="shared" si="0"/>
        <v>32917420.576847546</v>
      </c>
      <c r="J10" s="174" t="s">
        <v>130</v>
      </c>
      <c r="K10" s="175">
        <f t="shared" si="1"/>
        <v>32917420.576847546</v>
      </c>
    </row>
    <row r="11" spans="1:11" ht="30.5" customHeight="1" x14ac:dyDescent="0.3">
      <c r="A11" s="169">
        <v>9</v>
      </c>
      <c r="B11" s="170" t="s">
        <v>131</v>
      </c>
      <c r="C11" s="169" t="s">
        <v>123</v>
      </c>
      <c r="D11" s="171">
        <v>300844048.25</v>
      </c>
      <c r="E11" s="171">
        <v>27440380.390000001</v>
      </c>
      <c r="F11" s="171">
        <v>0</v>
      </c>
      <c r="G11" s="172">
        <v>0</v>
      </c>
      <c r="H11" s="173">
        <v>328284428.63999999</v>
      </c>
      <c r="I11" s="173">
        <f t="shared" si="0"/>
        <v>300844048.25</v>
      </c>
      <c r="J11" s="174" t="s">
        <v>132</v>
      </c>
      <c r="K11" s="175">
        <f t="shared" si="1"/>
        <v>300844048.25</v>
      </c>
    </row>
    <row r="12" spans="1:11" ht="30.5" customHeight="1" x14ac:dyDescent="0.3">
      <c r="A12" s="169">
        <v>10</v>
      </c>
      <c r="B12" s="170" t="s">
        <v>133</v>
      </c>
      <c r="C12" s="169" t="s">
        <v>123</v>
      </c>
      <c r="D12" s="171">
        <v>7549926.7799999993</v>
      </c>
      <c r="E12" s="171">
        <v>0</v>
      </c>
      <c r="F12" s="171">
        <v>0</v>
      </c>
      <c r="G12" s="172">
        <v>0</v>
      </c>
      <c r="H12" s="173">
        <v>7549926.7799999993</v>
      </c>
      <c r="I12" s="173">
        <f t="shared" si="0"/>
        <v>7549926.7799999993</v>
      </c>
      <c r="J12" s="174" t="s">
        <v>134</v>
      </c>
      <c r="K12" s="175">
        <f t="shared" si="1"/>
        <v>7549926.7799999993</v>
      </c>
    </row>
    <row r="13" spans="1:11" ht="30.5" customHeight="1" x14ac:dyDescent="0.3">
      <c r="A13" s="169">
        <v>11</v>
      </c>
      <c r="B13" s="170" t="s">
        <v>135</v>
      </c>
      <c r="C13" s="169" t="s">
        <v>123</v>
      </c>
      <c r="D13" s="171">
        <v>241165571.19</v>
      </c>
      <c r="E13" s="171">
        <v>24128035.920000002</v>
      </c>
      <c r="F13" s="171">
        <v>0</v>
      </c>
      <c r="G13" s="172">
        <v>0</v>
      </c>
      <c r="H13" s="173">
        <v>265293607.11000001</v>
      </c>
      <c r="I13" s="173">
        <f t="shared" si="0"/>
        <v>241165571.19</v>
      </c>
      <c r="J13" s="174" t="s">
        <v>136</v>
      </c>
      <c r="K13" s="175">
        <f t="shared" si="1"/>
        <v>241165571.19</v>
      </c>
    </row>
    <row r="14" spans="1:11" ht="30.5" customHeight="1" x14ac:dyDescent="0.3">
      <c r="A14" s="169">
        <v>12</v>
      </c>
      <c r="B14" s="170" t="s">
        <v>137</v>
      </c>
      <c r="C14" s="169" t="s">
        <v>123</v>
      </c>
      <c r="D14" s="171">
        <v>168932000.65000001</v>
      </c>
      <c r="E14" s="171">
        <v>19269278.16</v>
      </c>
      <c r="F14" s="171">
        <v>0</v>
      </c>
      <c r="G14" s="172">
        <v>0</v>
      </c>
      <c r="H14" s="173">
        <v>188201278.81</v>
      </c>
      <c r="I14" s="173">
        <f t="shared" si="0"/>
        <v>168932000.65000001</v>
      </c>
      <c r="J14" s="174" t="s">
        <v>132</v>
      </c>
      <c r="K14" s="175">
        <f t="shared" si="1"/>
        <v>168932000.65000001</v>
      </c>
    </row>
    <row r="15" spans="1:11" ht="30.5" customHeight="1" x14ac:dyDescent="0.3">
      <c r="A15" s="169">
        <v>13</v>
      </c>
      <c r="B15" s="170" t="s">
        <v>139</v>
      </c>
      <c r="C15" s="169" t="s">
        <v>123</v>
      </c>
      <c r="D15" s="171">
        <v>33078721.766796991</v>
      </c>
      <c r="E15" s="171">
        <v>0</v>
      </c>
      <c r="F15" s="171">
        <v>0</v>
      </c>
      <c r="G15" s="172">
        <v>0</v>
      </c>
      <c r="H15" s="173">
        <v>33078721.766796991</v>
      </c>
      <c r="I15" s="173">
        <f t="shared" si="0"/>
        <v>33078721.766796991</v>
      </c>
      <c r="J15" s="174" t="s">
        <v>140</v>
      </c>
      <c r="K15" s="175">
        <f t="shared" si="1"/>
        <v>33078721.766796991</v>
      </c>
    </row>
    <row r="16" spans="1:11" ht="30.5" customHeight="1" x14ac:dyDescent="0.3">
      <c r="A16" s="169">
        <v>14</v>
      </c>
      <c r="B16" s="170" t="s">
        <v>141</v>
      </c>
      <c r="C16" s="169" t="s">
        <v>123</v>
      </c>
      <c r="D16" s="171">
        <v>6024130.1260000039</v>
      </c>
      <c r="E16" s="171">
        <v>29487211.550000001</v>
      </c>
      <c r="F16" s="171">
        <v>0</v>
      </c>
      <c r="G16" s="172">
        <v>2294493.77</v>
      </c>
      <c r="H16" s="173">
        <v>33216847.906000007</v>
      </c>
      <c r="I16" s="173">
        <f t="shared" si="0"/>
        <v>3729636.3560000039</v>
      </c>
      <c r="J16" s="174" t="s">
        <v>142</v>
      </c>
      <c r="K16" s="175">
        <f t="shared" si="1"/>
        <v>3729636.3560000039</v>
      </c>
    </row>
    <row r="17" spans="1:11" ht="30.5" customHeight="1" x14ac:dyDescent="0.3">
      <c r="A17" s="169">
        <v>15</v>
      </c>
      <c r="B17" s="170" t="s">
        <v>143</v>
      </c>
      <c r="C17" s="169" t="s">
        <v>123</v>
      </c>
      <c r="D17" s="171">
        <v>136269024.21599999</v>
      </c>
      <c r="E17" s="171">
        <v>77341855.370000005</v>
      </c>
      <c r="F17" s="171">
        <v>0</v>
      </c>
      <c r="G17" s="172">
        <v>0</v>
      </c>
      <c r="H17" s="173">
        <v>213610879.586</v>
      </c>
      <c r="I17" s="173">
        <f t="shared" si="0"/>
        <v>136269024.21599999</v>
      </c>
      <c r="J17" s="174" t="s">
        <v>144</v>
      </c>
      <c r="K17" s="175">
        <f t="shared" si="1"/>
        <v>136269024.21599999</v>
      </c>
    </row>
    <row r="18" spans="1:11" ht="30.5" customHeight="1" x14ac:dyDescent="0.3">
      <c r="A18" s="169">
        <v>16</v>
      </c>
      <c r="B18" s="170" t="s">
        <v>145</v>
      </c>
      <c r="C18" s="169" t="s">
        <v>123</v>
      </c>
      <c r="D18" s="171">
        <v>4274101.0989999967</v>
      </c>
      <c r="E18" s="171">
        <v>11050146.289999999</v>
      </c>
      <c r="F18" s="171">
        <v>0</v>
      </c>
      <c r="G18" s="172">
        <v>0</v>
      </c>
      <c r="H18" s="173">
        <v>15324247.388999995</v>
      </c>
      <c r="I18" s="173">
        <f t="shared" si="0"/>
        <v>4274101.0989999967</v>
      </c>
      <c r="J18" s="174" t="s">
        <v>146</v>
      </c>
      <c r="K18" s="175">
        <f t="shared" si="1"/>
        <v>4274101.0989999967</v>
      </c>
    </row>
    <row r="19" spans="1:11" ht="30.5" customHeight="1" x14ac:dyDescent="0.3">
      <c r="A19" s="169">
        <v>17</v>
      </c>
      <c r="B19" s="170" t="s">
        <v>147</v>
      </c>
      <c r="C19" s="169" t="s">
        <v>123</v>
      </c>
      <c r="D19" s="171">
        <v>-7638143.7699999586</v>
      </c>
      <c r="E19" s="171">
        <v>66654447.07</v>
      </c>
      <c r="F19" s="171">
        <v>0</v>
      </c>
      <c r="G19" s="172">
        <v>0</v>
      </c>
      <c r="H19" s="173">
        <v>59016303.300000042</v>
      </c>
      <c r="I19" s="173"/>
      <c r="J19" s="174" t="s">
        <v>148</v>
      </c>
      <c r="K19" s="175">
        <f t="shared" si="1"/>
        <v>0</v>
      </c>
    </row>
    <row r="20" spans="1:11" ht="30.5" customHeight="1" x14ac:dyDescent="0.3">
      <c r="A20" s="169">
        <v>18</v>
      </c>
      <c r="B20" s="170" t="s">
        <v>149</v>
      </c>
      <c r="C20" s="169" t="s">
        <v>123</v>
      </c>
      <c r="D20" s="171">
        <v>85913243.480000004</v>
      </c>
      <c r="E20" s="171">
        <v>134626511.25999999</v>
      </c>
      <c r="F20" s="171">
        <v>0</v>
      </c>
      <c r="G20" s="172">
        <v>0</v>
      </c>
      <c r="H20" s="173">
        <v>220539754.74000001</v>
      </c>
      <c r="I20" s="173">
        <f t="shared" si="0"/>
        <v>85913243.480000004</v>
      </c>
      <c r="J20" s="174" t="s">
        <v>150</v>
      </c>
      <c r="K20" s="175">
        <f t="shared" si="1"/>
        <v>85913243.480000004</v>
      </c>
    </row>
    <row r="21" spans="1:11" ht="30.5" customHeight="1" x14ac:dyDescent="0.3">
      <c r="A21" s="169">
        <v>19</v>
      </c>
      <c r="B21" s="170" t="s">
        <v>151</v>
      </c>
      <c r="C21" s="169" t="s">
        <v>123</v>
      </c>
      <c r="D21" s="171">
        <v>-83444645.365499988</v>
      </c>
      <c r="E21" s="171">
        <v>123933.41</v>
      </c>
      <c r="F21" s="171">
        <v>0</v>
      </c>
      <c r="G21" s="172">
        <v>0</v>
      </c>
      <c r="H21" s="173">
        <v>-83320711.955499992</v>
      </c>
      <c r="I21" s="173"/>
      <c r="J21" s="174" t="s">
        <v>152</v>
      </c>
      <c r="K21" s="175">
        <f t="shared" si="1"/>
        <v>0</v>
      </c>
    </row>
    <row r="22" spans="1:11" ht="30.5" customHeight="1" x14ac:dyDescent="0.3">
      <c r="A22" s="169">
        <v>20</v>
      </c>
      <c r="B22" s="170" t="s">
        <v>153</v>
      </c>
      <c r="C22" s="169" t="s">
        <v>123</v>
      </c>
      <c r="D22" s="171">
        <v>-5229123.8700000253</v>
      </c>
      <c r="E22" s="171">
        <v>86265045.870000005</v>
      </c>
      <c r="F22" s="171">
        <v>0</v>
      </c>
      <c r="G22" s="172">
        <v>0</v>
      </c>
      <c r="H22" s="173">
        <v>81035921.999999985</v>
      </c>
      <c r="I22" s="173"/>
      <c r="J22" s="174" t="s">
        <v>154</v>
      </c>
      <c r="K22" s="175">
        <f t="shared" si="1"/>
        <v>0</v>
      </c>
    </row>
    <row r="23" spans="1:11" ht="30.5" customHeight="1" x14ac:dyDescent="0.3">
      <c r="A23" s="169">
        <v>21</v>
      </c>
      <c r="B23" s="170" t="s">
        <v>155</v>
      </c>
      <c r="C23" s="169" t="s">
        <v>123</v>
      </c>
      <c r="D23" s="171">
        <v>24001449.534999989</v>
      </c>
      <c r="E23" s="171">
        <v>41757303.5</v>
      </c>
      <c r="F23" s="171">
        <v>0</v>
      </c>
      <c r="G23" s="172">
        <v>0</v>
      </c>
      <c r="H23" s="173">
        <v>65758753.034999989</v>
      </c>
      <c r="I23" s="173">
        <f t="shared" si="0"/>
        <v>24001449.534999989</v>
      </c>
      <c r="J23" s="174" t="s">
        <v>156</v>
      </c>
      <c r="K23" s="175">
        <f t="shared" si="1"/>
        <v>24001449.534999989</v>
      </c>
    </row>
    <row r="24" spans="1:11" ht="30.5" customHeight="1" x14ac:dyDescent="0.3">
      <c r="A24" s="169">
        <v>22</v>
      </c>
      <c r="B24" s="170" t="s">
        <v>157</v>
      </c>
      <c r="C24" s="169" t="s">
        <v>123</v>
      </c>
      <c r="D24" s="171">
        <v>188142.84330000001</v>
      </c>
      <c r="E24" s="171">
        <v>0</v>
      </c>
      <c r="F24" s="171">
        <v>0</v>
      </c>
      <c r="G24" s="172">
        <v>0</v>
      </c>
      <c r="H24" s="173">
        <v>188142.84330000001</v>
      </c>
      <c r="I24" s="173">
        <f t="shared" si="0"/>
        <v>188142.84330000001</v>
      </c>
      <c r="J24" s="174" t="s">
        <v>158</v>
      </c>
      <c r="K24" s="175">
        <f t="shared" si="1"/>
        <v>188142.84330000001</v>
      </c>
    </row>
    <row r="25" spans="1:11" ht="30.5" customHeight="1" x14ac:dyDescent="0.3">
      <c r="A25" s="169">
        <v>23</v>
      </c>
      <c r="B25" s="170" t="s">
        <v>159</v>
      </c>
      <c r="C25" s="169" t="s">
        <v>123</v>
      </c>
      <c r="D25" s="171">
        <v>1498700.96</v>
      </c>
      <c r="E25" s="171">
        <v>193499.4</v>
      </c>
      <c r="F25" s="171">
        <v>0</v>
      </c>
      <c r="G25" s="172">
        <v>0</v>
      </c>
      <c r="H25" s="173">
        <v>1692200.3599999999</v>
      </c>
      <c r="I25" s="173">
        <f t="shared" si="0"/>
        <v>1498700.96</v>
      </c>
      <c r="J25" s="174" t="s">
        <v>160</v>
      </c>
      <c r="K25" s="175">
        <f t="shared" si="1"/>
        <v>1498700.96</v>
      </c>
    </row>
    <row r="26" spans="1:11" ht="30.5" customHeight="1" x14ac:dyDescent="0.3">
      <c r="A26" s="169">
        <v>24</v>
      </c>
      <c r="B26" s="170" t="s">
        <v>161</v>
      </c>
      <c r="C26" s="169" t="s">
        <v>123</v>
      </c>
      <c r="D26" s="171">
        <v>589196.73</v>
      </c>
      <c r="E26" s="171">
        <v>0</v>
      </c>
      <c r="F26" s="171">
        <v>0</v>
      </c>
      <c r="G26" s="172">
        <v>0</v>
      </c>
      <c r="H26" s="173">
        <v>589196.73</v>
      </c>
      <c r="I26" s="173">
        <f t="shared" si="0"/>
        <v>589196.73</v>
      </c>
      <c r="J26" s="174" t="s">
        <v>158</v>
      </c>
      <c r="K26" s="175">
        <f t="shared" si="1"/>
        <v>589196.73</v>
      </c>
    </row>
    <row r="27" spans="1:11" ht="30.5" customHeight="1" x14ac:dyDescent="0.3">
      <c r="A27" s="169">
        <v>25</v>
      </c>
      <c r="B27" s="170" t="s">
        <v>162</v>
      </c>
      <c r="C27" s="169" t="s">
        <v>123</v>
      </c>
      <c r="D27" s="171">
        <v>68755.160000000178</v>
      </c>
      <c r="E27" s="171">
        <v>274861.37</v>
      </c>
      <c r="F27" s="171">
        <v>0</v>
      </c>
      <c r="G27" s="172">
        <v>0</v>
      </c>
      <c r="H27" s="173">
        <v>343616.53000000014</v>
      </c>
      <c r="I27" s="173">
        <f t="shared" si="0"/>
        <v>68755.160000000178</v>
      </c>
      <c r="J27" s="174" t="s">
        <v>163</v>
      </c>
      <c r="K27" s="175">
        <f t="shared" si="1"/>
        <v>68755.160000000178</v>
      </c>
    </row>
    <row r="28" spans="1:11" ht="30.5" customHeight="1" x14ac:dyDescent="0.3">
      <c r="A28" s="169">
        <v>26</v>
      </c>
      <c r="B28" s="170" t="s">
        <v>164</v>
      </c>
      <c r="C28" s="169" t="s">
        <v>123</v>
      </c>
      <c r="D28" s="171">
        <v>4189105.1493000002</v>
      </c>
      <c r="E28" s="171">
        <v>1411485.58</v>
      </c>
      <c r="F28" s="171">
        <v>0</v>
      </c>
      <c r="G28" s="172">
        <v>0</v>
      </c>
      <c r="H28" s="173">
        <v>5600590.7292999998</v>
      </c>
      <c r="I28" s="173">
        <f t="shared" si="0"/>
        <v>4189105.1493000002</v>
      </c>
      <c r="J28" s="174" t="s">
        <v>160</v>
      </c>
      <c r="K28" s="175">
        <f t="shared" si="1"/>
        <v>4189105.1493000002</v>
      </c>
    </row>
    <row r="29" spans="1:11" ht="30.5" customHeight="1" x14ac:dyDescent="0.3">
      <c r="A29" s="169">
        <v>27</v>
      </c>
      <c r="B29" s="170" t="s">
        <v>165</v>
      </c>
      <c r="C29" s="169" t="s">
        <v>123</v>
      </c>
      <c r="D29" s="171">
        <v>5771085.6000000006</v>
      </c>
      <c r="E29" s="171">
        <v>3300269.3</v>
      </c>
      <c r="F29" s="171">
        <v>0</v>
      </c>
      <c r="G29" s="172">
        <v>0</v>
      </c>
      <c r="H29" s="173">
        <v>9071354.9000000004</v>
      </c>
      <c r="I29" s="173">
        <f t="shared" si="0"/>
        <v>5771085.6000000006</v>
      </c>
      <c r="J29" s="174" t="s">
        <v>160</v>
      </c>
      <c r="K29" s="175">
        <f t="shared" si="1"/>
        <v>5771085.6000000006</v>
      </c>
    </row>
    <row r="30" spans="1:11" ht="30.5" customHeight="1" x14ac:dyDescent="0.3">
      <c r="A30" s="169">
        <v>28</v>
      </c>
      <c r="B30" s="170" t="s">
        <v>166</v>
      </c>
      <c r="C30" s="169" t="s">
        <v>123</v>
      </c>
      <c r="D30" s="171">
        <v>95085084.375000015</v>
      </c>
      <c r="E30" s="171">
        <v>38575522.350000001</v>
      </c>
      <c r="F30" s="171">
        <v>0</v>
      </c>
      <c r="G30" s="172">
        <v>0</v>
      </c>
      <c r="H30" s="173">
        <v>133660606.72500002</v>
      </c>
      <c r="I30" s="173">
        <f t="shared" si="0"/>
        <v>95085084.375000015</v>
      </c>
      <c r="J30" s="174" t="s">
        <v>160</v>
      </c>
      <c r="K30" s="175">
        <f t="shared" si="1"/>
        <v>95085084.375000015</v>
      </c>
    </row>
    <row r="31" spans="1:11" ht="30.5" customHeight="1" x14ac:dyDescent="0.3">
      <c r="A31" s="169">
        <v>29</v>
      </c>
      <c r="B31" s="170" t="s">
        <v>167</v>
      </c>
      <c r="C31" s="169" t="s">
        <v>123</v>
      </c>
      <c r="D31" s="171">
        <v>609836.12</v>
      </c>
      <c r="E31" s="171">
        <v>0</v>
      </c>
      <c r="F31" s="171">
        <v>0</v>
      </c>
      <c r="G31" s="172">
        <v>0</v>
      </c>
      <c r="H31" s="173">
        <v>609836.12</v>
      </c>
      <c r="I31" s="173">
        <f t="shared" si="0"/>
        <v>609836.12</v>
      </c>
      <c r="J31" s="174" t="s">
        <v>160</v>
      </c>
      <c r="K31" s="175">
        <f t="shared" si="1"/>
        <v>609836.12</v>
      </c>
    </row>
    <row r="32" spans="1:11" ht="30.5" customHeight="1" x14ac:dyDescent="0.3">
      <c r="A32" s="169">
        <v>30</v>
      </c>
      <c r="B32" s="170" t="s">
        <v>168</v>
      </c>
      <c r="C32" s="169" t="s">
        <v>123</v>
      </c>
      <c r="D32" s="171">
        <v>680300.76</v>
      </c>
      <c r="E32" s="171">
        <v>473471.59</v>
      </c>
      <c r="F32" s="171">
        <v>0</v>
      </c>
      <c r="G32" s="172">
        <v>0</v>
      </c>
      <c r="H32" s="173">
        <v>1153772.3500000001</v>
      </c>
      <c r="I32" s="173">
        <f t="shared" si="0"/>
        <v>680300.76</v>
      </c>
      <c r="J32" s="174" t="s">
        <v>158</v>
      </c>
      <c r="K32" s="175">
        <f t="shared" si="1"/>
        <v>680300.76</v>
      </c>
    </row>
    <row r="33" spans="1:11" ht="30.5" customHeight="1" x14ac:dyDescent="0.3">
      <c r="A33" s="169">
        <v>31</v>
      </c>
      <c r="B33" s="170" t="s">
        <v>169</v>
      </c>
      <c r="C33" s="169" t="s">
        <v>123</v>
      </c>
      <c r="D33" s="171">
        <v>25128405.710000005</v>
      </c>
      <c r="E33" s="171">
        <v>11710906.65</v>
      </c>
      <c r="F33" s="171">
        <v>0</v>
      </c>
      <c r="G33" s="172">
        <v>0</v>
      </c>
      <c r="H33" s="173">
        <v>36839312.360000007</v>
      </c>
      <c r="I33" s="173">
        <f t="shared" si="0"/>
        <v>25128405.710000005</v>
      </c>
      <c r="J33" s="174" t="s">
        <v>160</v>
      </c>
      <c r="K33" s="175">
        <f t="shared" si="1"/>
        <v>25128405.710000005</v>
      </c>
    </row>
    <row r="34" spans="1:11" ht="30.5" customHeight="1" x14ac:dyDescent="0.3">
      <c r="A34" s="169">
        <v>32</v>
      </c>
      <c r="B34" s="170" t="s">
        <v>170</v>
      </c>
      <c r="C34" s="169" t="s">
        <v>123</v>
      </c>
      <c r="D34" s="171">
        <v>42769466.770000003</v>
      </c>
      <c r="E34" s="171">
        <v>16739208.82</v>
      </c>
      <c r="F34" s="171">
        <v>0</v>
      </c>
      <c r="G34" s="172">
        <v>0</v>
      </c>
      <c r="H34" s="173">
        <v>59508675.590000004</v>
      </c>
      <c r="I34" s="173">
        <f t="shared" si="0"/>
        <v>42769466.770000003</v>
      </c>
      <c r="J34" s="174" t="s">
        <v>160</v>
      </c>
      <c r="K34" s="175">
        <f t="shared" si="1"/>
        <v>42769466.770000003</v>
      </c>
    </row>
    <row r="35" spans="1:11" ht="30.5" customHeight="1" x14ac:dyDescent="0.3">
      <c r="A35" s="169">
        <v>33</v>
      </c>
      <c r="B35" s="170" t="s">
        <v>171</v>
      </c>
      <c r="C35" s="169" t="s">
        <v>123</v>
      </c>
      <c r="D35" s="171">
        <v>105884391.38000003</v>
      </c>
      <c r="E35" s="171">
        <v>32885099.030000001</v>
      </c>
      <c r="F35" s="171">
        <v>0</v>
      </c>
      <c r="G35" s="172">
        <v>0</v>
      </c>
      <c r="H35" s="173">
        <v>138769490.41000003</v>
      </c>
      <c r="I35" s="173">
        <f t="shared" si="0"/>
        <v>105884391.38000003</v>
      </c>
      <c r="J35" s="174" t="s">
        <v>160</v>
      </c>
      <c r="K35" s="175">
        <f t="shared" si="1"/>
        <v>105884391.38000003</v>
      </c>
    </row>
    <row r="36" spans="1:11" ht="30.5" customHeight="1" x14ac:dyDescent="0.3">
      <c r="A36" s="169">
        <v>34</v>
      </c>
      <c r="B36" s="170" t="s">
        <v>172</v>
      </c>
      <c r="C36" s="169" t="s">
        <v>123</v>
      </c>
      <c r="D36" s="171">
        <v>58078924.899999991</v>
      </c>
      <c r="E36" s="171">
        <v>19801923.199999999</v>
      </c>
      <c r="F36" s="171">
        <v>0</v>
      </c>
      <c r="G36" s="172">
        <v>0</v>
      </c>
      <c r="H36" s="173">
        <v>77880848.099999994</v>
      </c>
      <c r="I36" s="173">
        <f t="shared" si="0"/>
        <v>58078924.899999991</v>
      </c>
      <c r="J36" s="174" t="s">
        <v>160</v>
      </c>
      <c r="K36" s="175">
        <f t="shared" si="1"/>
        <v>58078924.899999991</v>
      </c>
    </row>
    <row r="37" spans="1:11" ht="30.5" customHeight="1" x14ac:dyDescent="0.3">
      <c r="A37" s="169">
        <v>35</v>
      </c>
      <c r="B37" s="170" t="s">
        <v>173</v>
      </c>
      <c r="C37" s="169" t="s">
        <v>123</v>
      </c>
      <c r="D37" s="171">
        <v>24062810.219999999</v>
      </c>
      <c r="E37" s="171">
        <v>3322378.52</v>
      </c>
      <c r="F37" s="171">
        <v>0</v>
      </c>
      <c r="G37" s="172">
        <v>0</v>
      </c>
      <c r="H37" s="173">
        <v>27385188.739999998</v>
      </c>
      <c r="I37" s="173">
        <f t="shared" si="0"/>
        <v>24062810.219999999</v>
      </c>
      <c r="J37" s="174" t="s">
        <v>160</v>
      </c>
      <c r="K37" s="175">
        <f t="shared" si="1"/>
        <v>24062810.219999999</v>
      </c>
    </row>
    <row r="38" spans="1:11" ht="30.5" customHeight="1" x14ac:dyDescent="0.3">
      <c r="A38" s="169">
        <v>36</v>
      </c>
      <c r="B38" s="170" t="s">
        <v>174</v>
      </c>
      <c r="C38" s="169" t="s">
        <v>123</v>
      </c>
      <c r="D38" s="171">
        <v>733241.37</v>
      </c>
      <c r="E38" s="171">
        <v>43922.3</v>
      </c>
      <c r="F38" s="171">
        <v>0</v>
      </c>
      <c r="G38" s="172">
        <v>0</v>
      </c>
      <c r="H38" s="173">
        <v>777163.67</v>
      </c>
      <c r="I38" s="173">
        <f t="shared" si="0"/>
        <v>733241.37</v>
      </c>
      <c r="J38" s="174" t="s">
        <v>163</v>
      </c>
      <c r="K38" s="175">
        <f t="shared" si="1"/>
        <v>733241.37</v>
      </c>
    </row>
    <row r="39" spans="1:11" ht="30.5" customHeight="1" x14ac:dyDescent="0.3">
      <c r="A39" s="169">
        <v>37</v>
      </c>
      <c r="B39" s="170" t="s">
        <v>175</v>
      </c>
      <c r="C39" s="169" t="s">
        <v>123</v>
      </c>
      <c r="D39" s="171">
        <v>5517300.3474508813</v>
      </c>
      <c r="E39" s="171">
        <v>0</v>
      </c>
      <c r="F39" s="171">
        <v>0</v>
      </c>
      <c r="G39" s="172">
        <v>0</v>
      </c>
      <c r="H39" s="173">
        <v>5517300.3474508813</v>
      </c>
      <c r="I39" s="173">
        <f t="shared" si="0"/>
        <v>5517300.3474508813</v>
      </c>
      <c r="J39" s="174" t="s">
        <v>140</v>
      </c>
      <c r="K39" s="175">
        <f t="shared" si="1"/>
        <v>5517300.3474508813</v>
      </c>
    </row>
    <row r="40" spans="1:11" ht="30.5" customHeight="1" x14ac:dyDescent="0.3">
      <c r="A40" s="169">
        <v>38</v>
      </c>
      <c r="B40" s="170" t="s">
        <v>190</v>
      </c>
      <c r="C40" s="169" t="s">
        <v>191</v>
      </c>
      <c r="D40" s="171">
        <v>29310935.797179997</v>
      </c>
      <c r="E40" s="171">
        <v>0</v>
      </c>
      <c r="F40" s="171">
        <v>0</v>
      </c>
      <c r="G40" s="172">
        <v>0</v>
      </c>
      <c r="H40" s="173">
        <v>29310935.797179997</v>
      </c>
      <c r="I40" s="173">
        <f t="shared" si="0"/>
        <v>29310935.797179997</v>
      </c>
      <c r="J40" s="174" t="s">
        <v>178</v>
      </c>
      <c r="K40" s="176">
        <f>SUM(K6:K39)</f>
        <v>1491410464.6208344</v>
      </c>
    </row>
    <row r="41" spans="1:11" ht="30.5" customHeight="1" x14ac:dyDescent="0.3">
      <c r="A41" s="169">
        <v>39</v>
      </c>
      <c r="B41" s="170" t="s">
        <v>193</v>
      </c>
      <c r="C41" s="169" t="s">
        <v>191</v>
      </c>
      <c r="D41" s="171">
        <v>508362893.18642533</v>
      </c>
      <c r="E41" s="171">
        <v>0</v>
      </c>
      <c r="F41" s="171">
        <v>0</v>
      </c>
      <c r="G41" s="172">
        <v>0</v>
      </c>
      <c r="H41" s="173">
        <v>508362893.18642533</v>
      </c>
      <c r="I41" s="173">
        <f t="shared" si="0"/>
        <v>508362893.18642533</v>
      </c>
      <c r="J41" s="174" t="s">
        <v>178</v>
      </c>
    </row>
    <row r="42" spans="1:11" ht="30.5" customHeight="1" x14ac:dyDescent="0.3">
      <c r="A42" s="169">
        <v>40</v>
      </c>
      <c r="B42" s="170" t="s">
        <v>194</v>
      </c>
      <c r="C42" s="169" t="s">
        <v>191</v>
      </c>
      <c r="D42" s="171">
        <v>-1152925586.14482</v>
      </c>
      <c r="E42" s="171">
        <v>0</v>
      </c>
      <c r="F42" s="171">
        <v>0</v>
      </c>
      <c r="G42" s="172">
        <v>0</v>
      </c>
      <c r="H42" s="173">
        <v>-1152925586.14482</v>
      </c>
      <c r="I42" s="173"/>
      <c r="J42" s="174" t="s">
        <v>178</v>
      </c>
    </row>
    <row r="43" spans="1:11" ht="30.5" customHeight="1" x14ac:dyDescent="0.3">
      <c r="A43" s="169">
        <v>41</v>
      </c>
      <c r="B43" s="170" t="s">
        <v>208</v>
      </c>
      <c r="C43" s="169" t="s">
        <v>198</v>
      </c>
      <c r="D43" s="171">
        <v>522763091.17631435</v>
      </c>
      <c r="E43" s="171">
        <v>0</v>
      </c>
      <c r="F43" s="171">
        <v>0</v>
      </c>
      <c r="G43" s="172">
        <v>44028773</v>
      </c>
      <c r="H43" s="173">
        <v>478734318.17631435</v>
      </c>
      <c r="I43" s="173">
        <f t="shared" ref="I43:I54" si="2">D43-G43</f>
        <v>478734318.17631435</v>
      </c>
      <c r="J43" s="174" t="s">
        <v>59</v>
      </c>
    </row>
    <row r="44" spans="1:11" ht="30.5" customHeight="1" x14ac:dyDescent="0.3">
      <c r="A44" s="169">
        <v>42</v>
      </c>
      <c r="B44" s="170" t="s">
        <v>209</v>
      </c>
      <c r="C44" s="169" t="s">
        <v>198</v>
      </c>
      <c r="D44" s="171">
        <v>23500417.640000001</v>
      </c>
      <c r="E44" s="171">
        <v>10373446.199999999</v>
      </c>
      <c r="F44" s="171">
        <v>0</v>
      </c>
      <c r="G44" s="172">
        <v>20369139.100000001</v>
      </c>
      <c r="H44" s="173">
        <v>13504724.740000002</v>
      </c>
      <c r="I44" s="173">
        <f t="shared" si="2"/>
        <v>3131278.5399999991</v>
      </c>
      <c r="J44" s="174" t="s">
        <v>59</v>
      </c>
    </row>
    <row r="45" spans="1:11" ht="30.5" customHeight="1" x14ac:dyDescent="0.3">
      <c r="A45" s="169">
        <v>43</v>
      </c>
      <c r="B45" s="170" t="s">
        <v>210</v>
      </c>
      <c r="C45" s="169" t="s">
        <v>198</v>
      </c>
      <c r="D45" s="171">
        <v>145017977.95877683</v>
      </c>
      <c r="E45" s="171">
        <v>72993675.698870599</v>
      </c>
      <c r="F45" s="171">
        <v>0</v>
      </c>
      <c r="G45" s="172">
        <v>103190927.40000001</v>
      </c>
      <c r="H45" s="173">
        <v>114820726.25764742</v>
      </c>
      <c r="I45" s="173">
        <f t="shared" si="2"/>
        <v>41827050.558776826</v>
      </c>
      <c r="J45" s="174" t="s">
        <v>59</v>
      </c>
    </row>
    <row r="46" spans="1:11" ht="30.5" customHeight="1" x14ac:dyDescent="0.3">
      <c r="A46" s="169">
        <v>44</v>
      </c>
      <c r="B46" s="170" t="s">
        <v>211</v>
      </c>
      <c r="C46" s="169" t="s">
        <v>198</v>
      </c>
      <c r="D46" s="171">
        <v>21737840.929125503</v>
      </c>
      <c r="E46" s="171">
        <v>25276042.918432198</v>
      </c>
      <c r="F46" s="171">
        <v>0</v>
      </c>
      <c r="G46" s="172">
        <v>29645858</v>
      </c>
      <c r="H46" s="173">
        <v>17368025.847557701</v>
      </c>
      <c r="I46" s="173"/>
      <c r="J46" s="174" t="s">
        <v>59</v>
      </c>
    </row>
    <row r="47" spans="1:11" ht="30.5" customHeight="1" x14ac:dyDescent="0.3">
      <c r="A47" s="169">
        <v>45</v>
      </c>
      <c r="B47" s="170" t="s">
        <v>212</v>
      </c>
      <c r="C47" s="169" t="s">
        <v>198</v>
      </c>
      <c r="D47" s="171">
        <v>108510956.69999999</v>
      </c>
      <c r="E47" s="171"/>
      <c r="F47" s="171">
        <v>0</v>
      </c>
      <c r="G47" s="172">
        <v>4052884</v>
      </c>
      <c r="H47" s="173">
        <v>104458072.69999999</v>
      </c>
      <c r="I47" s="173">
        <f t="shared" si="2"/>
        <v>104458072.69999999</v>
      </c>
      <c r="J47" s="174" t="s">
        <v>59</v>
      </c>
    </row>
    <row r="48" spans="1:11" ht="30.5" customHeight="1" x14ac:dyDescent="0.3">
      <c r="A48" s="169">
        <v>46</v>
      </c>
      <c r="B48" s="170" t="s">
        <v>213</v>
      </c>
      <c r="C48" s="169" t="s">
        <v>198</v>
      </c>
      <c r="D48" s="171">
        <v>17375774.728335701</v>
      </c>
      <c r="E48" s="171">
        <v>41373133.5248046</v>
      </c>
      <c r="F48" s="171">
        <v>0</v>
      </c>
      <c r="G48" s="172">
        <v>62853863.200000003</v>
      </c>
      <c r="H48" s="173">
        <v>-4104954.9468597025</v>
      </c>
      <c r="I48" s="173"/>
      <c r="J48" s="174" t="s">
        <v>59</v>
      </c>
    </row>
    <row r="49" spans="1:10" ht="30.5" customHeight="1" x14ac:dyDescent="0.3">
      <c r="A49" s="169">
        <v>47</v>
      </c>
      <c r="B49" s="170" t="s">
        <v>214</v>
      </c>
      <c r="C49" s="169" t="s">
        <v>198</v>
      </c>
      <c r="D49" s="171">
        <v>0</v>
      </c>
      <c r="E49" s="171"/>
      <c r="F49" s="171">
        <v>0</v>
      </c>
      <c r="G49" s="172">
        <v>0</v>
      </c>
      <c r="H49" s="173">
        <v>0</v>
      </c>
      <c r="I49" s="173">
        <f t="shared" si="2"/>
        <v>0</v>
      </c>
      <c r="J49" s="174" t="s">
        <v>59</v>
      </c>
    </row>
    <row r="50" spans="1:10" ht="30.5" customHeight="1" x14ac:dyDescent="0.3">
      <c r="A50" s="169">
        <v>48</v>
      </c>
      <c r="B50" s="170" t="s">
        <v>215</v>
      </c>
      <c r="C50" s="169" t="s">
        <v>198</v>
      </c>
      <c r="D50" s="171">
        <v>-14401532.991565298</v>
      </c>
      <c r="E50" s="171">
        <v>33290934.178951599</v>
      </c>
      <c r="F50" s="171">
        <v>0</v>
      </c>
      <c r="G50" s="172">
        <v>43214895.25</v>
      </c>
      <c r="H50" s="173">
        <v>-24325494.0626137</v>
      </c>
      <c r="I50" s="173"/>
      <c r="J50" s="174" t="s">
        <v>59</v>
      </c>
    </row>
    <row r="51" spans="1:10" ht="30.5" customHeight="1" x14ac:dyDescent="0.3">
      <c r="A51" s="169">
        <v>49</v>
      </c>
      <c r="B51" s="170" t="s">
        <v>216</v>
      </c>
      <c r="C51" s="169" t="s">
        <v>198</v>
      </c>
      <c r="D51" s="171">
        <v>14299153.276074722</v>
      </c>
      <c r="E51" s="171">
        <v>13900249.3950538</v>
      </c>
      <c r="F51" s="171">
        <v>0</v>
      </c>
      <c r="G51" s="172">
        <v>12995938.6</v>
      </c>
      <c r="H51" s="173">
        <v>15203464.071128523</v>
      </c>
      <c r="I51" s="173">
        <f t="shared" si="2"/>
        <v>1303214.6760747228</v>
      </c>
      <c r="J51" s="174" t="s">
        <v>59</v>
      </c>
    </row>
    <row r="52" spans="1:10" ht="30.5" customHeight="1" x14ac:dyDescent="0.3">
      <c r="A52" s="169">
        <v>50</v>
      </c>
      <c r="B52" s="170" t="s">
        <v>217</v>
      </c>
      <c r="C52" s="169" t="s">
        <v>198</v>
      </c>
      <c r="D52" s="171">
        <v>260248779.27573508</v>
      </c>
      <c r="E52" s="171">
        <v>19772563.867004499</v>
      </c>
      <c r="F52" s="171">
        <v>0</v>
      </c>
      <c r="G52" s="172">
        <v>33560583.600000001</v>
      </c>
      <c r="H52" s="173">
        <v>246460759.5427396</v>
      </c>
      <c r="I52" s="173">
        <f t="shared" si="2"/>
        <v>226688195.67573509</v>
      </c>
      <c r="J52" s="174" t="s">
        <v>59</v>
      </c>
    </row>
    <row r="53" spans="1:10" ht="30.5" customHeight="1" x14ac:dyDescent="0.3">
      <c r="A53" s="169">
        <v>51</v>
      </c>
      <c r="B53" s="170" t="s">
        <v>218</v>
      </c>
      <c r="C53" s="169" t="s">
        <v>198</v>
      </c>
      <c r="D53" s="171">
        <v>15522023.824680336</v>
      </c>
      <c r="E53" s="171">
        <v>6548649.5107105002</v>
      </c>
      <c r="F53" s="171">
        <v>0</v>
      </c>
      <c r="G53" s="172">
        <v>0</v>
      </c>
      <c r="H53" s="173">
        <v>22070673.335390836</v>
      </c>
      <c r="I53" s="173">
        <f t="shared" si="2"/>
        <v>15522023.824680336</v>
      </c>
      <c r="J53" s="174" t="s">
        <v>59</v>
      </c>
    </row>
    <row r="54" spans="1:10" ht="30.5" customHeight="1" x14ac:dyDescent="0.3">
      <c r="A54" s="169">
        <v>52</v>
      </c>
      <c r="B54" s="170" t="s">
        <v>219</v>
      </c>
      <c r="C54" s="169" t="s">
        <v>198</v>
      </c>
      <c r="D54" s="171">
        <v>25858519.515879594</v>
      </c>
      <c r="E54" s="171">
        <v>4343532.2932758797</v>
      </c>
      <c r="F54" s="171"/>
      <c r="G54" s="172"/>
      <c r="H54" s="173">
        <v>30202051.809155472</v>
      </c>
      <c r="I54" s="173">
        <f t="shared" si="2"/>
        <v>25858519.515879594</v>
      </c>
      <c r="J54" s="174" t="s">
        <v>59</v>
      </c>
    </row>
    <row r="55" spans="1:10" ht="30.5" customHeight="1" x14ac:dyDescent="0.3">
      <c r="A55" s="169">
        <v>53</v>
      </c>
      <c r="B55" s="170" t="s">
        <v>220</v>
      </c>
      <c r="C55" s="169" t="s">
        <v>198</v>
      </c>
      <c r="D55" s="171">
        <v>6710485.9426012933</v>
      </c>
      <c r="E55" s="171">
        <v>40304484.027362198</v>
      </c>
      <c r="F55" s="171"/>
      <c r="G55" s="172">
        <v>34585927.700000003</v>
      </c>
      <c r="H55" s="173">
        <v>12429042.269963488</v>
      </c>
      <c r="I55" s="173"/>
      <c r="J55" s="174" t="s">
        <v>59</v>
      </c>
    </row>
    <row r="56" spans="1:10" ht="21" customHeight="1" thickBot="1" x14ac:dyDescent="0.35">
      <c r="A56" s="177"/>
      <c r="B56" s="178" t="s">
        <v>380</v>
      </c>
      <c r="C56" s="179"/>
      <c r="D56" s="180">
        <v>4493320508.9123936</v>
      </c>
      <c r="E56" s="181">
        <v>2704065916.9686637</v>
      </c>
      <c r="F56" s="181">
        <v>14523590.511100003</v>
      </c>
      <c r="G56" s="181">
        <v>1662879435.7998998</v>
      </c>
      <c r="H56" s="182">
        <f>SUM(H3:H55)</f>
        <v>2857444284.2585335</v>
      </c>
      <c r="I56" s="182">
        <f>SUM(I3:I55)</f>
        <v>3244561012.3689575</v>
      </c>
      <c r="J56" s="174"/>
    </row>
    <row r="57" spans="1:10" ht="30.5" customHeight="1" thickTop="1" x14ac:dyDescent="0.3">
      <c r="A57" s="183" t="s">
        <v>234</v>
      </c>
      <c r="B57" s="183"/>
      <c r="C57" s="183"/>
      <c r="I57" s="185"/>
    </row>
    <row r="58" spans="1:10" ht="30.5" customHeight="1" x14ac:dyDescent="0.3">
      <c r="I58" s="173"/>
    </row>
    <row r="61" spans="1:10" ht="30.5" customHeight="1" x14ac:dyDescent="0.3">
      <c r="H61" s="186"/>
      <c r="I61" s="186"/>
    </row>
  </sheetData>
  <mergeCells count="1">
    <mergeCell ref="A57:C5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3B6A6-1C7C-4987-948B-404D7A4172EB}">
  <dimension ref="A1:AI21"/>
  <sheetViews>
    <sheetView topLeftCell="N1" zoomScale="20" zoomScaleNormal="20" zoomScaleSheetLayoutView="64" workbookViewId="0">
      <selection activeCell="X9" sqref="X9"/>
    </sheetView>
  </sheetViews>
  <sheetFormatPr defaultColWidth="8.7265625" defaultRowHeight="56.9" customHeight="1" x14ac:dyDescent="0.3"/>
  <cols>
    <col min="1" max="1" width="10.453125" style="34" customWidth="1"/>
    <col min="2" max="2" width="94.26953125" style="113" customWidth="1"/>
    <col min="3" max="3" width="28.81640625" style="114" bestFit="1" customWidth="1"/>
    <col min="4" max="4" width="39" style="34" customWidth="1"/>
    <col min="5" max="5" width="37.453125" style="34" bestFit="1" customWidth="1"/>
    <col min="6" max="6" width="40" style="34" bestFit="1" customWidth="1"/>
    <col min="7" max="7" width="46.08984375" style="34" bestFit="1" customWidth="1"/>
    <col min="8" max="8" width="67.36328125" style="34" customWidth="1"/>
    <col min="9" max="9" width="64.6328125" style="34" bestFit="1" customWidth="1"/>
    <col min="10" max="10" width="46.453125" style="34" bestFit="1" customWidth="1"/>
    <col min="11" max="11" width="49.08984375" style="34" bestFit="1" customWidth="1"/>
    <col min="12" max="12" width="46.90625" style="34" bestFit="1" customWidth="1"/>
    <col min="13" max="13" width="67.6328125" style="34" bestFit="1" customWidth="1"/>
    <col min="14" max="14" width="69.453125" style="34" customWidth="1"/>
    <col min="15" max="15" width="46.453125" style="34" bestFit="1" customWidth="1"/>
    <col min="16" max="16" width="49.08984375" style="34" bestFit="1" customWidth="1"/>
    <col min="17" max="17" width="46.90625" style="34" bestFit="1" customWidth="1"/>
    <col min="18" max="18" width="64.453125" style="34" bestFit="1" customWidth="1"/>
    <col min="19" max="19" width="36.08984375" style="34" bestFit="1" customWidth="1"/>
    <col min="20" max="20" width="32.453125" style="34" bestFit="1" customWidth="1"/>
    <col min="21" max="21" width="43.7265625" style="34" customWidth="1"/>
    <col min="22" max="22" width="31.453125" style="34" customWidth="1"/>
    <col min="23" max="23" width="33.90625" style="34" customWidth="1"/>
    <col min="24" max="24" width="27.453125" style="34" customWidth="1"/>
    <col min="25" max="25" width="29.08984375" style="34" customWidth="1"/>
    <col min="26" max="27" width="31.453125" style="34" customWidth="1"/>
    <col min="28" max="28" width="28.90625" style="34" customWidth="1"/>
    <col min="29" max="29" width="27.453125" style="34" customWidth="1"/>
    <col min="30" max="30" width="29.08984375" style="34" customWidth="1"/>
    <col min="31" max="32" width="31.453125" style="34" customWidth="1"/>
    <col min="33" max="33" width="32.90625" style="34" bestFit="1" customWidth="1"/>
    <col min="34" max="34" width="100.90625" style="34" customWidth="1"/>
    <col min="35" max="35" width="33.54296875" style="34" customWidth="1"/>
    <col min="36" max="16384" width="8.7265625" style="34"/>
  </cols>
  <sheetData>
    <row r="1" spans="1:35" s="188" customFormat="1" ht="46.5" customHeight="1" x14ac:dyDescent="0.75">
      <c r="D1" s="46" t="s">
        <v>235</v>
      </c>
      <c r="G1" s="46"/>
      <c r="I1" s="46"/>
      <c r="J1" s="46"/>
      <c r="K1" s="46"/>
      <c r="L1" s="46"/>
      <c r="M1" s="46"/>
      <c r="N1" s="46" t="s">
        <v>235</v>
      </c>
      <c r="O1" s="46"/>
      <c r="P1" s="46"/>
      <c r="Q1" s="46"/>
      <c r="R1" s="47" t="s">
        <v>0</v>
      </c>
      <c r="S1" s="46"/>
      <c r="T1" s="46"/>
      <c r="U1" s="46"/>
      <c r="V1" s="46"/>
      <c r="W1" s="46"/>
      <c r="X1" s="46"/>
      <c r="Y1" s="46"/>
      <c r="Z1" s="46"/>
      <c r="AA1" s="46"/>
      <c r="AB1" s="46"/>
      <c r="AC1" s="46"/>
      <c r="AD1" s="46"/>
      <c r="AE1" s="46"/>
      <c r="AF1" s="46"/>
      <c r="AG1" s="46"/>
      <c r="AH1" s="46"/>
    </row>
    <row r="2" spans="1:35" s="47" customFormat="1" ht="39" customHeight="1" x14ac:dyDescent="0.75">
      <c r="C2" s="188"/>
      <c r="D2" s="47" t="s">
        <v>236</v>
      </c>
      <c r="E2" s="188"/>
      <c r="F2" s="188"/>
      <c r="H2" s="188"/>
      <c r="N2" s="47" t="s">
        <v>237</v>
      </c>
      <c r="R2" s="47" t="s">
        <v>238</v>
      </c>
    </row>
    <row r="3" spans="1:35" s="47" customFormat="1" ht="35.5" x14ac:dyDescent="0.75">
      <c r="C3" s="188"/>
      <c r="D3" s="47" t="s">
        <v>239</v>
      </c>
      <c r="E3" s="188"/>
      <c r="F3" s="188"/>
      <c r="H3" s="188"/>
      <c r="N3" s="47" t="s">
        <v>239</v>
      </c>
    </row>
    <row r="4" spans="1:35" s="188" customFormat="1" ht="48" customHeight="1" x14ac:dyDescent="0.75">
      <c r="A4" s="48"/>
      <c r="B4" s="48"/>
      <c r="C4" s="48"/>
      <c r="D4" s="49">
        <v>2019</v>
      </c>
      <c r="E4" s="49"/>
      <c r="F4" s="49"/>
      <c r="G4" s="49"/>
      <c r="H4" s="49"/>
      <c r="I4" s="49">
        <v>2020</v>
      </c>
      <c r="J4" s="49"/>
      <c r="K4" s="49"/>
      <c r="L4" s="49"/>
      <c r="M4" s="49"/>
      <c r="N4" s="49">
        <v>2021</v>
      </c>
      <c r="O4" s="49"/>
      <c r="P4" s="49"/>
      <c r="Q4" s="49"/>
      <c r="R4" s="49">
        <v>2022</v>
      </c>
      <c r="S4" s="49"/>
      <c r="T4" s="49"/>
      <c r="U4" s="49"/>
      <c r="V4" s="50"/>
      <c r="W4" s="50"/>
      <c r="X4" s="50"/>
      <c r="Y4" s="50"/>
      <c r="Z4" s="50"/>
      <c r="AA4" s="50"/>
      <c r="AB4" s="50"/>
      <c r="AC4" s="50"/>
      <c r="AD4" s="50"/>
      <c r="AE4" s="50"/>
      <c r="AF4" s="50"/>
      <c r="AG4" s="50"/>
      <c r="AH4" s="48"/>
    </row>
    <row r="5" spans="1:35" s="132" customFormat="1" ht="60" x14ac:dyDescent="0.4">
      <c r="A5" s="51" t="s">
        <v>1</v>
      </c>
      <c r="B5" s="51" t="s">
        <v>2</v>
      </c>
      <c r="C5" s="51" t="s">
        <v>3</v>
      </c>
      <c r="D5" s="51" t="s">
        <v>240</v>
      </c>
      <c r="E5" s="51" t="s">
        <v>241</v>
      </c>
      <c r="F5" s="51" t="s">
        <v>242</v>
      </c>
      <c r="G5" s="51" t="s">
        <v>243</v>
      </c>
      <c r="H5" s="51" t="s">
        <v>244</v>
      </c>
      <c r="I5" s="51" t="s">
        <v>245</v>
      </c>
      <c r="J5" s="51" t="s">
        <v>246</v>
      </c>
      <c r="K5" s="51" t="s">
        <v>247</v>
      </c>
      <c r="L5" s="51" t="s">
        <v>248</v>
      </c>
      <c r="M5" s="51" t="s">
        <v>249</v>
      </c>
      <c r="N5" s="51" t="s">
        <v>250</v>
      </c>
      <c r="O5" s="51" t="s">
        <v>251</v>
      </c>
      <c r="P5" s="51" t="s">
        <v>252</v>
      </c>
      <c r="Q5" s="51" t="s">
        <v>253</v>
      </c>
      <c r="R5" s="51" t="s">
        <v>254</v>
      </c>
      <c r="S5" s="51" t="s">
        <v>4</v>
      </c>
      <c r="T5" s="51" t="s">
        <v>6</v>
      </c>
      <c r="U5" s="51" t="s">
        <v>7</v>
      </c>
      <c r="V5" s="51" t="s">
        <v>8</v>
      </c>
      <c r="W5" s="51" t="s">
        <v>255</v>
      </c>
      <c r="X5" s="51" t="s">
        <v>5</v>
      </c>
      <c r="Y5" s="51" t="s">
        <v>9</v>
      </c>
      <c r="Z5" s="51" t="s">
        <v>256</v>
      </c>
      <c r="AA5" s="51" t="s">
        <v>10</v>
      </c>
      <c r="AB5" s="51" t="s">
        <v>11</v>
      </c>
      <c r="AC5" s="51" t="s">
        <v>12</v>
      </c>
      <c r="AD5" s="51" t="s">
        <v>13</v>
      </c>
      <c r="AE5" s="51" t="s">
        <v>14</v>
      </c>
      <c r="AF5" s="189" t="s">
        <v>381</v>
      </c>
      <c r="AG5" s="51"/>
      <c r="AH5" s="51" t="s">
        <v>15</v>
      </c>
    </row>
    <row r="6" spans="1:35" s="190" customFormat="1" ht="56.5" customHeight="1" x14ac:dyDescent="0.55000000000000004">
      <c r="A6" s="53">
        <v>1</v>
      </c>
      <c r="B6" s="54" t="s">
        <v>265</v>
      </c>
      <c r="C6" s="56" t="s">
        <v>118</v>
      </c>
      <c r="D6" s="55">
        <v>139815120.78336456</v>
      </c>
      <c r="E6" s="55">
        <v>1313110620</v>
      </c>
      <c r="F6" s="55">
        <v>23076967.973054472</v>
      </c>
      <c r="G6" s="55">
        <v>0</v>
      </c>
      <c r="H6" s="55">
        <v>162892088.75641903</v>
      </c>
      <c r="I6" s="55">
        <v>162892088.75641903</v>
      </c>
      <c r="J6" s="55">
        <v>1647298081.8581581</v>
      </c>
      <c r="K6" s="55">
        <v>15739453.329126233</v>
      </c>
      <c r="L6" s="55">
        <v>0</v>
      </c>
      <c r="M6" s="55">
        <v>178631542.08554527</v>
      </c>
      <c r="N6" s="55">
        <v>178631542.08554527</v>
      </c>
      <c r="O6" s="55">
        <v>2399631379.4410143</v>
      </c>
      <c r="P6" s="55">
        <v>13784476.050442988</v>
      </c>
      <c r="Q6" s="55">
        <v>0</v>
      </c>
      <c r="R6" s="45">
        <v>192416018.13598827</v>
      </c>
      <c r="S6" s="45">
        <v>13186167.6685762</v>
      </c>
      <c r="T6" s="45">
        <v>0</v>
      </c>
      <c r="U6" s="45">
        <v>205602185.80456448</v>
      </c>
      <c r="V6" s="45">
        <v>64685190.9745</v>
      </c>
      <c r="W6" s="45">
        <v>7395820.3536517415</v>
      </c>
      <c r="X6" s="45">
        <v>271758.92210000003</v>
      </c>
      <c r="Y6" s="45">
        <v>0</v>
      </c>
      <c r="Z6" s="45">
        <v>72352770.25025174</v>
      </c>
      <c r="AA6" s="55">
        <v>72352770.25025174</v>
      </c>
      <c r="AB6" s="55">
        <v>0</v>
      </c>
      <c r="AC6" s="55">
        <v>0</v>
      </c>
      <c r="AD6" s="55">
        <v>0</v>
      </c>
      <c r="AE6" s="45">
        <v>72352770.25025174</v>
      </c>
      <c r="AF6" s="45">
        <f t="shared" ref="AF6:AF19" si="0">AA6-AD6</f>
        <v>72352770.25025174</v>
      </c>
      <c r="AG6" s="45"/>
      <c r="AH6" s="55"/>
    </row>
    <row r="7" spans="1:35" s="190" customFormat="1" ht="56.5" customHeight="1" x14ac:dyDescent="0.55000000000000004">
      <c r="A7" s="53">
        <v>2</v>
      </c>
      <c r="B7" s="54" t="s">
        <v>122</v>
      </c>
      <c r="C7" s="56" t="s">
        <v>123</v>
      </c>
      <c r="D7" s="55">
        <v>0</v>
      </c>
      <c r="E7" s="55">
        <v>1259942322.71</v>
      </c>
      <c r="F7" s="55">
        <v>90410976.629999995</v>
      </c>
      <c r="G7" s="55"/>
      <c r="H7" s="55"/>
      <c r="I7" s="55"/>
      <c r="J7" s="55"/>
      <c r="K7" s="55"/>
      <c r="L7" s="55"/>
      <c r="M7" s="55"/>
      <c r="N7" s="55"/>
      <c r="O7" s="55"/>
      <c r="P7" s="55">
        <v>47178559.763999991</v>
      </c>
      <c r="Q7" s="55">
        <v>0</v>
      </c>
      <c r="R7" s="45"/>
      <c r="S7" s="45">
        <v>49536964.364157729</v>
      </c>
      <c r="T7" s="57">
        <v>0</v>
      </c>
      <c r="U7" s="45">
        <v>49536964.364157729</v>
      </c>
      <c r="V7" s="58">
        <v>49536964.364157729</v>
      </c>
      <c r="W7" s="45">
        <v>0</v>
      </c>
      <c r="X7" s="45"/>
      <c r="Y7" s="45">
        <v>0</v>
      </c>
      <c r="Z7" s="45">
        <v>49536964.364157729</v>
      </c>
      <c r="AA7" s="55">
        <v>49536964.364157729</v>
      </c>
      <c r="AB7" s="55">
        <v>0</v>
      </c>
      <c r="AC7" s="55">
        <v>0</v>
      </c>
      <c r="AD7" s="55">
        <v>0</v>
      </c>
      <c r="AE7" s="45">
        <v>49536964.364157729</v>
      </c>
      <c r="AF7" s="45">
        <f t="shared" si="0"/>
        <v>49536964.364157729</v>
      </c>
      <c r="AG7" s="45">
        <f>AF7</f>
        <v>49536964.364157729</v>
      </c>
      <c r="AH7" s="59" t="s">
        <v>266</v>
      </c>
      <c r="AI7" s="191">
        <f>AG7</f>
        <v>49536964.364157729</v>
      </c>
    </row>
    <row r="8" spans="1:35" s="190" customFormat="1" ht="56.5" customHeight="1" x14ac:dyDescent="0.55000000000000004">
      <c r="A8" s="53">
        <v>3</v>
      </c>
      <c r="B8" s="54" t="s">
        <v>129</v>
      </c>
      <c r="C8" s="53" t="s">
        <v>123</v>
      </c>
      <c r="D8" s="55"/>
      <c r="E8" s="55"/>
      <c r="F8" s="55"/>
      <c r="G8" s="55"/>
      <c r="H8" s="55"/>
      <c r="I8" s="55"/>
      <c r="J8" s="55"/>
      <c r="K8" s="55"/>
      <c r="L8" s="55"/>
      <c r="M8" s="55"/>
      <c r="N8" s="55"/>
      <c r="O8" s="55"/>
      <c r="P8" s="55"/>
      <c r="Q8" s="55"/>
      <c r="R8" s="45"/>
      <c r="S8" s="45">
        <v>20521.52</v>
      </c>
      <c r="T8" s="45">
        <v>20521.52</v>
      </c>
      <c r="U8" s="45">
        <v>0</v>
      </c>
      <c r="V8" s="58">
        <v>0</v>
      </c>
      <c r="W8" s="45"/>
      <c r="X8" s="45"/>
      <c r="Y8" s="45">
        <v>0</v>
      </c>
      <c r="Z8" s="45">
        <v>0</v>
      </c>
      <c r="AA8" s="55">
        <v>0</v>
      </c>
      <c r="AB8" s="55">
        <v>0</v>
      </c>
      <c r="AC8" s="55">
        <v>0</v>
      </c>
      <c r="AD8" s="55">
        <v>0</v>
      </c>
      <c r="AE8" s="45">
        <v>0</v>
      </c>
      <c r="AF8" s="45">
        <f t="shared" si="0"/>
        <v>0</v>
      </c>
      <c r="AG8" s="45"/>
      <c r="AH8" s="59" t="s">
        <v>266</v>
      </c>
      <c r="AI8" s="191">
        <f t="shared" ref="AI8:AI18" si="1">AG8</f>
        <v>0</v>
      </c>
    </row>
    <row r="9" spans="1:35" s="190" customFormat="1" ht="63.5" customHeight="1" x14ac:dyDescent="0.55000000000000004">
      <c r="A9" s="53">
        <v>4</v>
      </c>
      <c r="B9" s="54" t="s">
        <v>131</v>
      </c>
      <c r="C9" s="56" t="s">
        <v>123</v>
      </c>
      <c r="D9" s="55"/>
      <c r="E9" s="55"/>
      <c r="F9" s="55"/>
      <c r="G9" s="55"/>
      <c r="H9" s="55"/>
      <c r="I9" s="55"/>
      <c r="J9" s="55"/>
      <c r="K9" s="55"/>
      <c r="L9" s="55"/>
      <c r="M9" s="55"/>
      <c r="N9" s="55"/>
      <c r="O9" s="55"/>
      <c r="P9" s="55"/>
      <c r="Q9" s="55"/>
      <c r="R9" s="45"/>
      <c r="S9" s="45">
        <v>8779092.4299999997</v>
      </c>
      <c r="T9" s="45">
        <v>8779092.4299999997</v>
      </c>
      <c r="U9" s="45">
        <v>0</v>
      </c>
      <c r="V9" s="60">
        <v>0</v>
      </c>
      <c r="W9" s="45">
        <v>1977676.79</v>
      </c>
      <c r="X9" s="45">
        <v>197148.70139999999</v>
      </c>
      <c r="Y9" s="45">
        <v>0</v>
      </c>
      <c r="Z9" s="45">
        <v>2174825.4914000002</v>
      </c>
      <c r="AA9" s="55">
        <v>2174825.4914000002</v>
      </c>
      <c r="AB9" s="55">
        <v>57298.26</v>
      </c>
      <c r="AC9" s="55">
        <v>0</v>
      </c>
      <c r="AD9" s="55">
        <v>0</v>
      </c>
      <c r="AE9" s="45">
        <v>2232123.7514</v>
      </c>
      <c r="AF9" s="45">
        <f t="shared" si="0"/>
        <v>2174825.4914000002</v>
      </c>
      <c r="AG9" s="45">
        <f>AF9</f>
        <v>2174825.4914000002</v>
      </c>
      <c r="AH9" s="59" t="s">
        <v>267</v>
      </c>
      <c r="AI9" s="191">
        <f t="shared" si="1"/>
        <v>2174825.4914000002</v>
      </c>
    </row>
    <row r="10" spans="1:35" s="190" customFormat="1" ht="63" customHeight="1" x14ac:dyDescent="0.55000000000000004">
      <c r="A10" s="53">
        <v>5</v>
      </c>
      <c r="B10" s="54" t="s">
        <v>268</v>
      </c>
      <c r="C10" s="56" t="s">
        <v>123</v>
      </c>
      <c r="D10" s="55"/>
      <c r="E10" s="55"/>
      <c r="F10" s="55"/>
      <c r="G10" s="55"/>
      <c r="H10" s="55"/>
      <c r="I10" s="55"/>
      <c r="J10" s="55"/>
      <c r="K10" s="55"/>
      <c r="L10" s="55"/>
      <c r="M10" s="55"/>
      <c r="N10" s="55"/>
      <c r="O10" s="55"/>
      <c r="P10" s="55"/>
      <c r="Q10" s="55"/>
      <c r="R10" s="45"/>
      <c r="S10" s="45"/>
      <c r="T10" s="45">
        <v>0</v>
      </c>
      <c r="U10" s="45">
        <v>0</v>
      </c>
      <c r="V10" s="60">
        <v>0</v>
      </c>
      <c r="W10" s="45">
        <v>1978704.13</v>
      </c>
      <c r="X10" s="45"/>
      <c r="Y10" s="45">
        <v>0</v>
      </c>
      <c r="Z10" s="45">
        <v>1978704.13</v>
      </c>
      <c r="AA10" s="55">
        <v>1978704.13</v>
      </c>
      <c r="AB10" s="55">
        <v>60498.34</v>
      </c>
      <c r="AC10" s="55">
        <v>0</v>
      </c>
      <c r="AD10" s="55">
        <v>0</v>
      </c>
      <c r="AE10" s="45">
        <v>2039202.47</v>
      </c>
      <c r="AF10" s="45">
        <f t="shared" si="0"/>
        <v>1978704.13</v>
      </c>
      <c r="AG10" s="45">
        <f t="shared" ref="AG10:AG12" si="2">AF10</f>
        <v>1978704.13</v>
      </c>
      <c r="AH10" s="59" t="s">
        <v>267</v>
      </c>
      <c r="AI10" s="191">
        <f t="shared" si="1"/>
        <v>1978704.13</v>
      </c>
    </row>
    <row r="11" spans="1:35" s="190" customFormat="1" ht="65.5" customHeight="1" x14ac:dyDescent="0.55000000000000004">
      <c r="A11" s="53">
        <v>6</v>
      </c>
      <c r="B11" s="54" t="s">
        <v>135</v>
      </c>
      <c r="C11" s="56" t="s">
        <v>123</v>
      </c>
      <c r="D11" s="55"/>
      <c r="E11" s="55"/>
      <c r="F11" s="55"/>
      <c r="G11" s="55"/>
      <c r="H11" s="55"/>
      <c r="I11" s="55"/>
      <c r="J11" s="55"/>
      <c r="K11" s="55"/>
      <c r="L11" s="55"/>
      <c r="M11" s="55"/>
      <c r="N11" s="55"/>
      <c r="O11" s="55"/>
      <c r="P11" s="55"/>
      <c r="Q11" s="55"/>
      <c r="R11" s="45"/>
      <c r="S11" s="45">
        <v>17286751.66</v>
      </c>
      <c r="T11" s="45">
        <v>17286751.659999996</v>
      </c>
      <c r="U11" s="45">
        <v>0</v>
      </c>
      <c r="V11" s="60">
        <v>0</v>
      </c>
      <c r="W11" s="45">
        <v>6201503.2400000002</v>
      </c>
      <c r="X11" s="45">
        <v>299744.09999999998</v>
      </c>
      <c r="Y11" s="45">
        <v>0</v>
      </c>
      <c r="Z11" s="45">
        <v>6501247.3399999999</v>
      </c>
      <c r="AA11" s="55">
        <v>6501247.3399999999</v>
      </c>
      <c r="AB11" s="55">
        <v>178568.99</v>
      </c>
      <c r="AC11" s="55">
        <v>0</v>
      </c>
      <c r="AD11" s="55">
        <v>0</v>
      </c>
      <c r="AE11" s="45">
        <v>6679816.3300000001</v>
      </c>
      <c r="AF11" s="45">
        <f t="shared" si="0"/>
        <v>6501247.3399999999</v>
      </c>
      <c r="AG11" s="45">
        <f t="shared" si="2"/>
        <v>6501247.3399999999</v>
      </c>
      <c r="AH11" s="59" t="s">
        <v>267</v>
      </c>
      <c r="AI11" s="191">
        <f t="shared" si="1"/>
        <v>6501247.3399999999</v>
      </c>
    </row>
    <row r="12" spans="1:35" s="190" customFormat="1" ht="68" customHeight="1" x14ac:dyDescent="0.55000000000000004">
      <c r="A12" s="53">
        <v>7</v>
      </c>
      <c r="B12" s="54" t="s">
        <v>137</v>
      </c>
      <c r="C12" s="56" t="s">
        <v>123</v>
      </c>
      <c r="D12" s="55"/>
      <c r="E12" s="55"/>
      <c r="F12" s="55"/>
      <c r="G12" s="55"/>
      <c r="H12" s="55"/>
      <c r="I12" s="55"/>
      <c r="J12" s="55"/>
      <c r="K12" s="55"/>
      <c r="L12" s="55"/>
      <c r="M12" s="55"/>
      <c r="N12" s="55"/>
      <c r="O12" s="55"/>
      <c r="P12" s="55"/>
      <c r="Q12" s="55"/>
      <c r="R12" s="45"/>
      <c r="S12" s="45">
        <v>6139372.3099999996</v>
      </c>
      <c r="T12" s="45">
        <v>6783635.3799999999</v>
      </c>
      <c r="U12" s="45">
        <v>-644263.0700000003</v>
      </c>
      <c r="V12" s="60">
        <v>-644263.0700000003</v>
      </c>
      <c r="W12" s="45">
        <v>1527482.78</v>
      </c>
      <c r="X12" s="45">
        <v>93797.48</v>
      </c>
      <c r="Y12" s="45">
        <v>0</v>
      </c>
      <c r="Z12" s="45">
        <v>977017.18999999971</v>
      </c>
      <c r="AA12" s="55">
        <v>977017.18999999971</v>
      </c>
      <c r="AB12" s="55">
        <v>44681.45</v>
      </c>
      <c r="AC12" s="55">
        <v>0</v>
      </c>
      <c r="AD12" s="55">
        <v>0</v>
      </c>
      <c r="AE12" s="45">
        <v>1021698.6399999997</v>
      </c>
      <c r="AF12" s="45">
        <f t="shared" si="0"/>
        <v>977017.18999999971</v>
      </c>
      <c r="AG12" s="45">
        <f t="shared" si="2"/>
        <v>977017.18999999971</v>
      </c>
      <c r="AH12" s="59" t="s">
        <v>267</v>
      </c>
      <c r="AI12" s="191">
        <f t="shared" si="1"/>
        <v>977017.18999999971</v>
      </c>
    </row>
    <row r="13" spans="1:35" s="190" customFormat="1" ht="56" customHeight="1" x14ac:dyDescent="0.55000000000000004">
      <c r="A13" s="53">
        <v>8</v>
      </c>
      <c r="B13" s="54" t="s">
        <v>141</v>
      </c>
      <c r="C13" s="56" t="s">
        <v>123</v>
      </c>
      <c r="D13" s="55"/>
      <c r="E13" s="55"/>
      <c r="F13" s="55"/>
      <c r="G13" s="55"/>
      <c r="H13" s="55"/>
      <c r="I13" s="55"/>
      <c r="J13" s="55"/>
      <c r="K13" s="55"/>
      <c r="L13" s="55"/>
      <c r="M13" s="55"/>
      <c r="N13" s="55"/>
      <c r="O13" s="55"/>
      <c r="P13" s="55"/>
      <c r="Q13" s="55"/>
      <c r="R13" s="45"/>
      <c r="S13" s="45"/>
      <c r="T13" s="45">
        <v>10074125.639999999</v>
      </c>
      <c r="U13" s="45">
        <v>-10074125.639999999</v>
      </c>
      <c r="V13" s="60">
        <v>-10074125.639999999</v>
      </c>
      <c r="W13" s="45">
        <v>9478727.9600000009</v>
      </c>
      <c r="X13" s="45">
        <v>261852.58199999999</v>
      </c>
      <c r="Y13" s="45">
        <v>3062365.73</v>
      </c>
      <c r="Z13" s="45">
        <v>-3395910.8279999979</v>
      </c>
      <c r="AA13" s="55">
        <v>-3395910.8279999979</v>
      </c>
      <c r="AB13" s="55">
        <v>1547399.47</v>
      </c>
      <c r="AC13" s="55">
        <v>0</v>
      </c>
      <c r="AD13" s="55">
        <v>2294493.77</v>
      </c>
      <c r="AE13" s="45">
        <v>-4143005.1279999977</v>
      </c>
      <c r="AF13" s="45">
        <f t="shared" si="0"/>
        <v>-5690404.5979999974</v>
      </c>
      <c r="AG13" s="45"/>
      <c r="AH13" s="59" t="s">
        <v>269</v>
      </c>
      <c r="AI13" s="191">
        <f t="shared" si="1"/>
        <v>0</v>
      </c>
    </row>
    <row r="14" spans="1:35" s="190" customFormat="1" ht="59" customHeight="1" x14ac:dyDescent="0.55000000000000004">
      <c r="A14" s="53">
        <v>9</v>
      </c>
      <c r="B14" s="54" t="s">
        <v>143</v>
      </c>
      <c r="C14" s="56" t="s">
        <v>123</v>
      </c>
      <c r="D14" s="55"/>
      <c r="E14" s="55"/>
      <c r="F14" s="55"/>
      <c r="G14" s="55"/>
      <c r="H14" s="55"/>
      <c r="I14" s="55"/>
      <c r="J14" s="55"/>
      <c r="K14" s="55"/>
      <c r="L14" s="55"/>
      <c r="M14" s="55"/>
      <c r="N14" s="55"/>
      <c r="O14" s="55"/>
      <c r="P14" s="55"/>
      <c r="Q14" s="55"/>
      <c r="R14" s="45"/>
      <c r="S14" s="45"/>
      <c r="T14" s="45">
        <v>8439144.5299999993</v>
      </c>
      <c r="U14" s="45">
        <v>-8439144.5299999993</v>
      </c>
      <c r="V14" s="60">
        <v>-8439144.5299999993</v>
      </c>
      <c r="W14" s="45">
        <v>9270553.3800000008</v>
      </c>
      <c r="X14" s="45">
        <v>302055.34899999999</v>
      </c>
      <c r="Y14" s="45">
        <v>0</v>
      </c>
      <c r="Z14" s="45">
        <v>1133464.1990000014</v>
      </c>
      <c r="AA14" s="55">
        <v>1133464.1990000014</v>
      </c>
      <c r="AB14" s="55">
        <v>206525.36</v>
      </c>
      <c r="AC14" s="55">
        <v>0</v>
      </c>
      <c r="AD14" s="55">
        <v>0</v>
      </c>
      <c r="AE14" s="45">
        <v>1339989.5590000013</v>
      </c>
      <c r="AF14" s="45">
        <f t="shared" si="0"/>
        <v>1133464.1990000014</v>
      </c>
      <c r="AG14" s="45">
        <f>AF14</f>
        <v>1133464.1990000014</v>
      </c>
      <c r="AH14" s="59" t="s">
        <v>269</v>
      </c>
      <c r="AI14" s="191">
        <f t="shared" si="1"/>
        <v>1133464.1990000014</v>
      </c>
    </row>
    <row r="15" spans="1:35" s="190" customFormat="1" ht="60" customHeight="1" x14ac:dyDescent="0.55000000000000004">
      <c r="A15" s="53">
        <v>10</v>
      </c>
      <c r="B15" s="54" t="s">
        <v>147</v>
      </c>
      <c r="C15" s="56" t="s">
        <v>123</v>
      </c>
      <c r="D15" s="55"/>
      <c r="E15" s="55"/>
      <c r="F15" s="55"/>
      <c r="G15" s="55"/>
      <c r="H15" s="55"/>
      <c r="I15" s="55"/>
      <c r="J15" s="55"/>
      <c r="K15" s="55"/>
      <c r="L15" s="55"/>
      <c r="M15" s="55"/>
      <c r="N15" s="55"/>
      <c r="O15" s="55"/>
      <c r="P15" s="55"/>
      <c r="Q15" s="55"/>
      <c r="R15" s="45"/>
      <c r="S15" s="45"/>
      <c r="T15" s="45">
        <v>1964656.2999999998</v>
      </c>
      <c r="U15" s="45">
        <v>-1964656.2999999998</v>
      </c>
      <c r="V15" s="60">
        <v>-1964656.2999999998</v>
      </c>
      <c r="W15" s="45">
        <v>1193841.27</v>
      </c>
      <c r="X15" s="45">
        <v>49006.18</v>
      </c>
      <c r="Y15" s="45"/>
      <c r="Z15" s="45">
        <v>-721808.84999999974</v>
      </c>
      <c r="AA15" s="55">
        <v>-721808.84999999974</v>
      </c>
      <c r="AB15" s="55">
        <v>297344.74</v>
      </c>
      <c r="AC15" s="55">
        <v>0</v>
      </c>
      <c r="AD15" s="55">
        <v>0</v>
      </c>
      <c r="AE15" s="45">
        <v>-424464.10999999975</v>
      </c>
      <c r="AF15" s="45"/>
      <c r="AG15" s="45"/>
      <c r="AH15" s="59" t="s">
        <v>270</v>
      </c>
      <c r="AI15" s="191">
        <f t="shared" si="1"/>
        <v>0</v>
      </c>
    </row>
    <row r="16" spans="1:35" s="190" customFormat="1" ht="64.5" customHeight="1" x14ac:dyDescent="0.55000000000000004">
      <c r="A16" s="53">
        <v>11</v>
      </c>
      <c r="B16" s="54" t="s">
        <v>271</v>
      </c>
      <c r="C16" s="56" t="s">
        <v>123</v>
      </c>
      <c r="D16" s="55"/>
      <c r="E16" s="55"/>
      <c r="F16" s="55"/>
      <c r="G16" s="55"/>
      <c r="H16" s="55"/>
      <c r="I16" s="55"/>
      <c r="J16" s="55"/>
      <c r="K16" s="55"/>
      <c r="L16" s="55"/>
      <c r="M16" s="55"/>
      <c r="N16" s="55"/>
      <c r="O16" s="55"/>
      <c r="P16" s="55"/>
      <c r="Q16" s="55"/>
      <c r="R16" s="45"/>
      <c r="S16" s="45"/>
      <c r="T16" s="45">
        <v>0</v>
      </c>
      <c r="U16" s="45">
        <v>0</v>
      </c>
      <c r="V16" s="60">
        <v>0</v>
      </c>
      <c r="W16" s="45">
        <v>14156.95</v>
      </c>
      <c r="X16" s="45"/>
      <c r="Y16" s="45">
        <v>0</v>
      </c>
      <c r="Z16" s="45">
        <v>14156.95</v>
      </c>
      <c r="AA16" s="55"/>
      <c r="AB16" s="55">
        <v>38737.68</v>
      </c>
      <c r="AC16" s="55"/>
      <c r="AD16" s="55">
        <v>0</v>
      </c>
      <c r="AE16" s="45"/>
      <c r="AF16" s="45">
        <f t="shared" si="0"/>
        <v>0</v>
      </c>
      <c r="AG16" s="45"/>
      <c r="AH16" s="59" t="s">
        <v>269</v>
      </c>
      <c r="AI16" s="191">
        <f t="shared" si="1"/>
        <v>0</v>
      </c>
    </row>
    <row r="17" spans="1:35" s="190" customFormat="1" ht="67.5" customHeight="1" x14ac:dyDescent="0.55000000000000004">
      <c r="A17" s="53">
        <v>12</v>
      </c>
      <c r="B17" s="54" t="s">
        <v>272</v>
      </c>
      <c r="C17" s="56" t="s">
        <v>123</v>
      </c>
      <c r="D17" s="55"/>
      <c r="E17" s="55"/>
      <c r="F17" s="55"/>
      <c r="G17" s="55"/>
      <c r="H17" s="55"/>
      <c r="I17" s="55"/>
      <c r="J17" s="55"/>
      <c r="K17" s="55"/>
      <c r="L17" s="55"/>
      <c r="M17" s="55"/>
      <c r="N17" s="55"/>
      <c r="O17" s="55"/>
      <c r="P17" s="55"/>
      <c r="Q17" s="55"/>
      <c r="R17" s="45"/>
      <c r="S17" s="45"/>
      <c r="T17" s="45">
        <v>9905880.6099999994</v>
      </c>
      <c r="U17" s="45">
        <v>-9905880.6099999994</v>
      </c>
      <c r="V17" s="60">
        <v>-9905880.6099999994</v>
      </c>
      <c r="W17" s="45">
        <v>1513936.94</v>
      </c>
      <c r="X17" s="45">
        <v>388095.77</v>
      </c>
      <c r="Y17" s="45">
        <v>0</v>
      </c>
      <c r="Z17" s="45">
        <v>-8003847.9000000004</v>
      </c>
      <c r="AA17" s="55">
        <v>-8003847.9000000004</v>
      </c>
      <c r="AB17" s="55">
        <v>299864.71000000002</v>
      </c>
      <c r="AC17" s="55">
        <v>0</v>
      </c>
      <c r="AD17" s="55">
        <v>0</v>
      </c>
      <c r="AE17" s="45">
        <v>-7703983.1900000004</v>
      </c>
      <c r="AF17" s="45"/>
      <c r="AG17" s="45"/>
      <c r="AH17" s="59" t="s">
        <v>273</v>
      </c>
      <c r="AI17" s="191">
        <f t="shared" si="1"/>
        <v>0</v>
      </c>
    </row>
    <row r="18" spans="1:35" s="190" customFormat="1" ht="54.5" customHeight="1" x14ac:dyDescent="0.55000000000000004">
      <c r="A18" s="53">
        <v>13</v>
      </c>
      <c r="B18" s="54" t="s">
        <v>274</v>
      </c>
      <c r="C18" s="56" t="s">
        <v>123</v>
      </c>
      <c r="D18" s="55"/>
      <c r="E18" s="55"/>
      <c r="F18" s="55"/>
      <c r="G18" s="55"/>
      <c r="H18" s="55"/>
      <c r="I18" s="55"/>
      <c r="J18" s="55"/>
      <c r="K18" s="55"/>
      <c r="L18" s="55"/>
      <c r="M18" s="55"/>
      <c r="N18" s="55"/>
      <c r="O18" s="55"/>
      <c r="P18" s="55"/>
      <c r="Q18" s="55"/>
      <c r="R18" s="45"/>
      <c r="S18" s="45"/>
      <c r="T18" s="45">
        <v>40812378.299999997</v>
      </c>
      <c r="U18" s="45">
        <v>-40812378.299999997</v>
      </c>
      <c r="V18" s="60">
        <v>-40812378.299999997</v>
      </c>
      <c r="W18" s="45">
        <v>25577823.129999999</v>
      </c>
      <c r="X18" s="45">
        <v>483725.17070000002</v>
      </c>
      <c r="Y18" s="45">
        <v>0</v>
      </c>
      <c r="Z18" s="45">
        <v>-14750829.999299997</v>
      </c>
      <c r="AA18" s="55">
        <v>-14750829.999299997</v>
      </c>
      <c r="AB18" s="55">
        <v>10101803.779999999</v>
      </c>
      <c r="AC18" s="55">
        <v>0</v>
      </c>
      <c r="AD18" s="55">
        <v>0</v>
      </c>
      <c r="AE18" s="45">
        <v>-4649026.2192999981</v>
      </c>
      <c r="AF18" s="45"/>
      <c r="AG18" s="45"/>
      <c r="AH18" s="59" t="s">
        <v>273</v>
      </c>
      <c r="AI18" s="191">
        <f t="shared" si="1"/>
        <v>0</v>
      </c>
    </row>
    <row r="19" spans="1:35" s="190" customFormat="1" ht="56.15" customHeight="1" x14ac:dyDescent="0.55000000000000004">
      <c r="A19" s="53">
        <v>14</v>
      </c>
      <c r="B19" s="54" t="s">
        <v>276</v>
      </c>
      <c r="C19" s="53" t="s">
        <v>198</v>
      </c>
      <c r="D19" s="55">
        <v>27750479.407333698</v>
      </c>
      <c r="E19" s="55">
        <v>14690423.913239982</v>
      </c>
      <c r="F19" s="55">
        <v>1028329.67</v>
      </c>
      <c r="G19" s="55">
        <v>0</v>
      </c>
      <c r="H19" s="55">
        <v>28778809.0773337</v>
      </c>
      <c r="I19" s="55">
        <v>28778809.0773337</v>
      </c>
      <c r="J19" s="55">
        <v>14205375.492449865</v>
      </c>
      <c r="K19" s="55">
        <v>994376.28</v>
      </c>
      <c r="L19" s="55">
        <v>27750479.41</v>
      </c>
      <c r="M19" s="55">
        <v>2022705.947333701</v>
      </c>
      <c r="N19" s="55">
        <v>2022705.947333701</v>
      </c>
      <c r="O19" s="55">
        <v>12890109.992236972</v>
      </c>
      <c r="P19" s="55">
        <v>902307.7</v>
      </c>
      <c r="Q19" s="55">
        <v>0</v>
      </c>
      <c r="R19" s="55">
        <v>2925013.6473337011</v>
      </c>
      <c r="S19" s="55">
        <v>901432.65001568059</v>
      </c>
      <c r="T19" s="55">
        <v>0</v>
      </c>
      <c r="U19" s="55">
        <v>3826446.2973493817</v>
      </c>
      <c r="V19" s="55">
        <v>3826446.2973493799</v>
      </c>
      <c r="W19" s="55">
        <v>1341349.93350986</v>
      </c>
      <c r="X19" s="55">
        <v>30381.5</v>
      </c>
      <c r="Y19" s="55">
        <v>0</v>
      </c>
      <c r="Z19" s="45">
        <v>5198177.7308592396</v>
      </c>
      <c r="AA19" s="55">
        <v>5198177.7308592396</v>
      </c>
      <c r="AB19" s="55">
        <v>0</v>
      </c>
      <c r="AC19" s="55">
        <v>0</v>
      </c>
      <c r="AD19" s="55">
        <v>0</v>
      </c>
      <c r="AE19" s="45">
        <v>5198177.7308592396</v>
      </c>
      <c r="AF19" s="45">
        <f t="shared" si="0"/>
        <v>5198177.7308592396</v>
      </c>
      <c r="AG19" s="45">
        <f>AF19</f>
        <v>5198177.7308592396</v>
      </c>
      <c r="AH19" s="55"/>
    </row>
    <row r="20" spans="1:35" s="190" customFormat="1" ht="56.15" customHeight="1" x14ac:dyDescent="0.55000000000000004">
      <c r="A20" s="62"/>
      <c r="B20" s="63"/>
      <c r="C20" s="62"/>
      <c r="D20" s="64">
        <v>177108411.00820929</v>
      </c>
      <c r="E20" s="64"/>
      <c r="F20" s="64">
        <v>185540760.36745113</v>
      </c>
      <c r="G20" s="64">
        <v>66382314.385619886</v>
      </c>
      <c r="H20" s="64">
        <v>205800912.07004052</v>
      </c>
      <c r="I20" s="64">
        <v>205902843.74813902</v>
      </c>
      <c r="J20" s="64"/>
      <c r="K20" s="64">
        <v>71854633.102951631</v>
      </c>
      <c r="L20" s="64">
        <v>75879035.217999995</v>
      </c>
      <c r="M20" s="64">
        <v>201878441.6330907</v>
      </c>
      <c r="N20" s="64">
        <v>201878441.67009071</v>
      </c>
      <c r="O20" s="64"/>
      <c r="P20" s="64">
        <v>134994103.53388396</v>
      </c>
      <c r="Q20" s="64">
        <v>73929929.030000001</v>
      </c>
      <c r="R20" s="64">
        <v>215764056.40997469</v>
      </c>
      <c r="S20" s="64">
        <v>174833043.71681389</v>
      </c>
      <c r="T20" s="64">
        <v>195342665.89618129</v>
      </c>
      <c r="U20" s="64">
        <v>195144292.14538103</v>
      </c>
      <c r="V20" s="64">
        <v>56602909.907507107</v>
      </c>
      <c r="W20" s="64">
        <v>113665460.2434987</v>
      </c>
      <c r="X20" s="64">
        <v>2551036.3728999998</v>
      </c>
      <c r="Y20" s="64">
        <v>47010038.800699994</v>
      </c>
      <c r="Z20" s="64">
        <v>125809367.72320578</v>
      </c>
      <c r="AA20" s="64">
        <v>125795210.77320579</v>
      </c>
      <c r="AB20" s="64">
        <v>21174422.512451455</v>
      </c>
      <c r="AC20" s="64">
        <v>0</v>
      </c>
      <c r="AD20" s="64">
        <v>18998782.724300001</v>
      </c>
      <c r="AE20" s="64">
        <v>127932112.88135725</v>
      </c>
      <c r="AF20" s="65">
        <f>SUM(AF6:AF19)</f>
        <v>134162766.09766872</v>
      </c>
      <c r="AG20" s="65">
        <f>SUM(AG6:AG19)</f>
        <v>67500400.445416972</v>
      </c>
      <c r="AH20" s="55"/>
      <c r="AI20" s="65">
        <f>SUM(AI6:AI19)</f>
        <v>62302222.714557737</v>
      </c>
    </row>
    <row r="21" spans="1:35" ht="63.75" customHeight="1" x14ac:dyDescent="0.6">
      <c r="A21" s="192" t="s">
        <v>234</v>
      </c>
      <c r="B21" s="192"/>
      <c r="C21" s="192"/>
      <c r="D21" s="192"/>
      <c r="E21" s="192"/>
      <c r="F21" s="192"/>
      <c r="G21" s="192"/>
      <c r="H21" s="193" t="s">
        <v>234</v>
      </c>
      <c r="I21" s="193"/>
      <c r="J21" s="193"/>
      <c r="K21" s="193"/>
      <c r="L21" s="193"/>
      <c r="M21" s="193"/>
      <c r="N21" s="192" t="s">
        <v>234</v>
      </c>
      <c r="O21" s="192"/>
      <c r="P21" s="192"/>
      <c r="Q21" s="192"/>
      <c r="R21" s="192"/>
      <c r="S21" s="192"/>
      <c r="U21" s="194">
        <f>U19+U7+U6</f>
        <v>258965596.46607158</v>
      </c>
    </row>
  </sheetData>
  <mergeCells count="6">
    <mergeCell ref="D4:H4"/>
    <mergeCell ref="I4:M4"/>
    <mergeCell ref="N4:Q4"/>
    <mergeCell ref="R4:U4"/>
    <mergeCell ref="A21:G21"/>
    <mergeCell ref="N21:S21"/>
  </mergeCells>
  <pageMargins left="0.39370078740157499" right="0.39370078740157499" top="0.35433070866141703" bottom="0.35433070866141703" header="0.31496062992126" footer="0.31496062992126"/>
  <pageSetup paperSize="8" scale="45" fitToWidth="2" fitToHeight="2" orientation="landscape" r:id="rId1"/>
  <colBreaks count="2" manualBreakCount="2">
    <brk id="13" max="19" man="1"/>
    <brk id="21" max="19"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F7FFC-2779-4C2C-B49F-22AD2E83F16E}">
  <dimension ref="A1:AI57"/>
  <sheetViews>
    <sheetView zoomScale="30" zoomScaleNormal="30" zoomScaleSheetLayoutView="30" workbookViewId="0">
      <pane xSplit="3" ySplit="5" topLeftCell="G25" activePane="bottomRight" state="frozen"/>
      <selection pane="topRight" activeCell="A155" sqref="A155"/>
      <selection pane="bottomLeft" activeCell="A155" sqref="A155"/>
      <selection pane="bottomRight" activeCell="B5" sqref="A1:XFD1048576"/>
    </sheetView>
  </sheetViews>
  <sheetFormatPr defaultColWidth="8.7265625" defaultRowHeight="15.5" x14ac:dyDescent="0.35"/>
  <cols>
    <col min="1" max="1" width="11.7265625" style="146" customWidth="1"/>
    <col min="2" max="2" width="114.08984375" style="145" customWidth="1"/>
    <col min="3" max="3" width="47.26953125" style="146" customWidth="1"/>
    <col min="4" max="4" width="31.453125" style="94" bestFit="1" customWidth="1"/>
    <col min="5" max="5" width="37.453125" style="94" bestFit="1" customWidth="1"/>
    <col min="6" max="6" width="35.453125" style="94" bestFit="1" customWidth="1"/>
    <col min="7" max="7" width="34" style="94" bestFit="1" customWidth="1"/>
    <col min="8" max="8" width="32.90625" style="94" bestFit="1" customWidth="1"/>
    <col min="9" max="9" width="31.453125" style="94" customWidth="1"/>
    <col min="10" max="10" width="37.453125" style="94" bestFit="1" customWidth="1"/>
    <col min="11" max="11" width="31.453125" style="94" customWidth="1"/>
    <col min="12" max="12" width="32.90625" style="94" bestFit="1" customWidth="1"/>
    <col min="13" max="13" width="31.453125" style="94" customWidth="1"/>
    <col min="14" max="14" width="37.453125" style="94" bestFit="1" customWidth="1"/>
    <col min="15" max="15" width="31.453125" style="94" customWidth="1"/>
    <col min="16" max="16" width="49" style="94" customWidth="1"/>
    <col min="17" max="17" width="101.26953125" style="145" customWidth="1"/>
    <col min="18" max="18" width="31.453125" style="94" customWidth="1"/>
    <col min="19" max="16384" width="8.7265625" style="94"/>
  </cols>
  <sheetData>
    <row r="1" spans="1:35" x14ac:dyDescent="0.35">
      <c r="A1" s="94"/>
      <c r="B1" s="94"/>
      <c r="C1" s="94"/>
      <c r="D1" s="67"/>
      <c r="E1" s="67"/>
      <c r="F1" s="67"/>
      <c r="G1" s="67"/>
      <c r="H1" s="67"/>
      <c r="I1" s="67"/>
      <c r="J1" s="67"/>
      <c r="K1" s="67"/>
      <c r="L1" s="67"/>
      <c r="M1" s="67"/>
      <c r="N1" s="67"/>
      <c r="O1" s="67"/>
      <c r="P1" s="67"/>
      <c r="Q1" s="195"/>
    </row>
    <row r="2" spans="1:35" s="68" customFormat="1" x14ac:dyDescent="0.35">
      <c r="C2" s="94"/>
      <c r="D2" s="68" t="s">
        <v>0</v>
      </c>
      <c r="Q2" s="196"/>
    </row>
    <row r="3" spans="1:35" x14ac:dyDescent="0.35">
      <c r="A3" s="197"/>
      <c r="B3" s="197"/>
      <c r="C3" s="197"/>
      <c r="D3" s="68" t="s">
        <v>277</v>
      </c>
      <c r="E3" s="197"/>
      <c r="F3" s="197"/>
      <c r="G3" s="197"/>
      <c r="H3" s="197"/>
      <c r="I3" s="197"/>
      <c r="J3" s="197"/>
      <c r="K3" s="197"/>
      <c r="L3" s="143"/>
      <c r="M3" s="143"/>
      <c r="N3" s="143"/>
      <c r="O3" s="143"/>
      <c r="P3" s="143"/>
      <c r="Q3" s="143"/>
      <c r="R3" s="143"/>
      <c r="S3" s="143"/>
      <c r="T3" s="143"/>
      <c r="U3" s="143"/>
      <c r="V3" s="143"/>
      <c r="W3" s="143"/>
      <c r="X3" s="143"/>
      <c r="Y3" s="143"/>
      <c r="Z3" s="143"/>
      <c r="AA3" s="143"/>
      <c r="AB3" s="143"/>
      <c r="AC3" s="143"/>
      <c r="AD3" s="143"/>
      <c r="AE3" s="143"/>
      <c r="AF3" s="143"/>
      <c r="AG3" s="143"/>
      <c r="AH3" s="143"/>
      <c r="AI3" s="143"/>
    </row>
    <row r="4" spans="1:35" x14ac:dyDescent="0.35">
      <c r="A4" s="88"/>
      <c r="B4" s="69"/>
      <c r="C4" s="69"/>
      <c r="D4" s="198">
        <v>2022</v>
      </c>
      <c r="E4" s="198"/>
      <c r="F4" s="198"/>
      <c r="G4" s="198"/>
      <c r="H4" s="88"/>
      <c r="I4" s="88"/>
      <c r="J4" s="88">
        <v>2023</v>
      </c>
      <c r="K4" s="88"/>
      <c r="L4" s="88"/>
      <c r="M4" s="88"/>
      <c r="N4" s="88">
        <v>2024</v>
      </c>
      <c r="O4" s="88"/>
      <c r="P4" s="88"/>
      <c r="Q4" s="72"/>
    </row>
    <row r="5" spans="1:35" s="132" customFormat="1" ht="30" x14ac:dyDescent="0.3">
      <c r="A5" s="72" t="s">
        <v>1</v>
      </c>
      <c r="B5" s="72" t="s">
        <v>2</v>
      </c>
      <c r="C5" s="72" t="s">
        <v>3</v>
      </c>
      <c r="D5" s="72" t="s">
        <v>254</v>
      </c>
      <c r="E5" s="72" t="s">
        <v>278</v>
      </c>
      <c r="F5" s="72" t="s">
        <v>6</v>
      </c>
      <c r="G5" s="72" t="s">
        <v>7</v>
      </c>
      <c r="H5" s="72" t="s">
        <v>8</v>
      </c>
      <c r="I5" s="72" t="s">
        <v>279</v>
      </c>
      <c r="J5" s="72" t="s">
        <v>280</v>
      </c>
      <c r="K5" s="72" t="s">
        <v>281</v>
      </c>
      <c r="L5" s="72" t="s">
        <v>10</v>
      </c>
      <c r="M5" s="72" t="s">
        <v>282</v>
      </c>
      <c r="N5" s="72" t="s">
        <v>13</v>
      </c>
      <c r="O5" s="72" t="s">
        <v>283</v>
      </c>
      <c r="P5" s="72"/>
      <c r="Q5" s="72" t="s">
        <v>15</v>
      </c>
    </row>
    <row r="6" spans="1:35" x14ac:dyDescent="0.35">
      <c r="A6" s="73">
        <v>54</v>
      </c>
      <c r="B6" s="74" t="s">
        <v>289</v>
      </c>
      <c r="C6" s="73" t="s">
        <v>118</v>
      </c>
      <c r="D6" s="75">
        <v>57310593.337429449</v>
      </c>
      <c r="E6" s="75">
        <v>5968129.7166727502</v>
      </c>
      <c r="F6" s="75">
        <v>4303760.4000000004</v>
      </c>
      <c r="G6" s="75">
        <v>58974962.654102199</v>
      </c>
      <c r="H6" s="75">
        <v>697084.92579999997</v>
      </c>
      <c r="I6" s="75">
        <v>721518.98459999985</v>
      </c>
      <c r="J6" s="75">
        <v>2331844</v>
      </c>
      <c r="K6" s="75">
        <v>-913240.08960000006</v>
      </c>
      <c r="L6" s="75">
        <v>-913240.08960000006</v>
      </c>
      <c r="M6" s="75">
        <v>0</v>
      </c>
      <c r="N6" s="75">
        <v>1824186</v>
      </c>
      <c r="O6" s="75">
        <v>-2737426.0896000001</v>
      </c>
      <c r="P6" s="75"/>
      <c r="Q6" s="84"/>
    </row>
    <row r="7" spans="1:35" x14ac:dyDescent="0.35">
      <c r="A7" s="73">
        <v>55</v>
      </c>
      <c r="B7" s="74" t="s">
        <v>290</v>
      </c>
      <c r="C7" s="73" t="s">
        <v>118</v>
      </c>
      <c r="D7" s="75"/>
      <c r="E7" s="75"/>
      <c r="F7" s="75">
        <v>2642678.4</v>
      </c>
      <c r="G7" s="75"/>
      <c r="H7" s="75">
        <v>25196092.8873</v>
      </c>
      <c r="I7" s="75">
        <v>3677309.2514999998</v>
      </c>
      <c r="J7" s="75">
        <v>1206781.2</v>
      </c>
      <c r="K7" s="75">
        <v>27666620.9388</v>
      </c>
      <c r="L7" s="75">
        <v>27666620.9388</v>
      </c>
      <c r="M7" s="75">
        <v>0</v>
      </c>
      <c r="N7" s="75">
        <v>0</v>
      </c>
      <c r="O7" s="75">
        <v>27666620.9388</v>
      </c>
      <c r="P7" s="75">
        <f t="shared" ref="P7:P39" si="0">L7-N7</f>
        <v>27666620.9388</v>
      </c>
      <c r="Q7" s="84"/>
    </row>
    <row r="8" spans="1:35" x14ac:dyDescent="0.35">
      <c r="A8" s="73">
        <v>56</v>
      </c>
      <c r="B8" s="74" t="s">
        <v>291</v>
      </c>
      <c r="C8" s="73" t="s">
        <v>118</v>
      </c>
      <c r="D8" s="75"/>
      <c r="E8" s="75"/>
      <c r="F8" s="75">
        <v>1587880.8</v>
      </c>
      <c r="G8" s="75"/>
      <c r="H8" s="75">
        <v>15531290.188200001</v>
      </c>
      <c r="I8" s="75">
        <v>892007.15509200073</v>
      </c>
      <c r="J8" s="75"/>
      <c r="K8" s="75">
        <v>16423297.343292002</v>
      </c>
      <c r="L8" s="75">
        <v>16423297.343292002</v>
      </c>
      <c r="M8" s="75">
        <v>0</v>
      </c>
      <c r="N8" s="75">
        <v>0</v>
      </c>
      <c r="O8" s="75">
        <v>16423297.343292002</v>
      </c>
      <c r="P8" s="75">
        <f t="shared" si="0"/>
        <v>16423297.343292002</v>
      </c>
      <c r="Q8" s="84"/>
    </row>
    <row r="9" spans="1:35" x14ac:dyDescent="0.35">
      <c r="A9" s="73">
        <v>58</v>
      </c>
      <c r="B9" s="74" t="s">
        <v>122</v>
      </c>
      <c r="C9" s="73" t="s">
        <v>123</v>
      </c>
      <c r="D9" s="75">
        <v>21648284.4496</v>
      </c>
      <c r="E9" s="75">
        <v>75606.080000000002</v>
      </c>
      <c r="F9" s="75">
        <v>0</v>
      </c>
      <c r="G9" s="75">
        <v>21723890.529599998</v>
      </c>
      <c r="H9" s="75">
        <v>21723890.529599998</v>
      </c>
      <c r="I9" s="75">
        <v>256472.32187499999</v>
      </c>
      <c r="J9" s="75">
        <v>0</v>
      </c>
      <c r="K9" s="75">
        <v>21980362.851474997</v>
      </c>
      <c r="L9" s="75">
        <v>21980362.851474997</v>
      </c>
      <c r="M9" s="75">
        <v>2767737.2800000007</v>
      </c>
      <c r="N9" s="75">
        <v>0</v>
      </c>
      <c r="O9" s="75">
        <v>24748100.131474998</v>
      </c>
      <c r="P9" s="75">
        <f t="shared" si="0"/>
        <v>21980362.851474997</v>
      </c>
      <c r="Q9" s="84" t="s">
        <v>292</v>
      </c>
      <c r="R9" s="199">
        <f>P9</f>
        <v>21980362.851474997</v>
      </c>
    </row>
    <row r="10" spans="1:35" x14ac:dyDescent="0.35">
      <c r="A10" s="73">
        <v>59</v>
      </c>
      <c r="B10" s="74" t="s">
        <v>125</v>
      </c>
      <c r="C10" s="73" t="s">
        <v>123</v>
      </c>
      <c r="D10" s="75">
        <v>3300309.3298999998</v>
      </c>
      <c r="E10" s="75">
        <v>673010.01</v>
      </c>
      <c r="F10" s="75">
        <v>0</v>
      </c>
      <c r="G10" s="75">
        <v>3973319.3399</v>
      </c>
      <c r="H10" s="75">
        <v>3973319.3399</v>
      </c>
      <c r="I10" s="75">
        <v>15294.3</v>
      </c>
      <c r="J10" s="75">
        <v>0</v>
      </c>
      <c r="K10" s="75">
        <v>3988613.6398999998</v>
      </c>
      <c r="L10" s="75">
        <v>3988613.6398999998</v>
      </c>
      <c r="M10" s="75">
        <v>12051.9</v>
      </c>
      <c r="N10" s="75">
        <v>0</v>
      </c>
      <c r="O10" s="75">
        <v>4000665.5398999997</v>
      </c>
      <c r="P10" s="75">
        <f t="shared" si="0"/>
        <v>3988613.6398999998</v>
      </c>
      <c r="Q10" s="84" t="s">
        <v>292</v>
      </c>
      <c r="R10" s="199">
        <f t="shared" ref="R10:R39" si="1">P10</f>
        <v>3988613.6398999998</v>
      </c>
    </row>
    <row r="11" spans="1:35" x14ac:dyDescent="0.35">
      <c r="A11" s="73">
        <v>60</v>
      </c>
      <c r="B11" s="74" t="s">
        <v>127</v>
      </c>
      <c r="C11" s="73" t="s">
        <v>123</v>
      </c>
      <c r="D11" s="75">
        <v>30494581.109999999</v>
      </c>
      <c r="E11" s="75">
        <v>724696.39</v>
      </c>
      <c r="F11" s="75">
        <v>0</v>
      </c>
      <c r="G11" s="75">
        <v>31219277.5</v>
      </c>
      <c r="H11" s="75">
        <v>31219277.5</v>
      </c>
      <c r="I11" s="75">
        <v>0</v>
      </c>
      <c r="J11" s="75">
        <v>0</v>
      </c>
      <c r="K11" s="75">
        <v>31219277.5</v>
      </c>
      <c r="L11" s="75">
        <v>31219277.5</v>
      </c>
      <c r="M11" s="75">
        <v>4049682.1750000003</v>
      </c>
      <c r="N11" s="75">
        <v>0</v>
      </c>
      <c r="O11" s="75">
        <v>35268959.674999997</v>
      </c>
      <c r="P11" s="75">
        <f t="shared" si="0"/>
        <v>31219277.5</v>
      </c>
      <c r="Q11" s="84" t="s">
        <v>292</v>
      </c>
      <c r="R11" s="199">
        <f t="shared" si="1"/>
        <v>31219277.5</v>
      </c>
    </row>
    <row r="12" spans="1:35" x14ac:dyDescent="0.35">
      <c r="A12" s="73">
        <v>61</v>
      </c>
      <c r="B12" s="74" t="s">
        <v>128</v>
      </c>
      <c r="C12" s="73" t="s">
        <v>123</v>
      </c>
      <c r="D12" s="75">
        <v>7568829</v>
      </c>
      <c r="E12" s="75">
        <v>10684164</v>
      </c>
      <c r="F12" s="75">
        <v>0</v>
      </c>
      <c r="G12" s="75">
        <v>18252993</v>
      </c>
      <c r="H12" s="75">
        <v>18252993</v>
      </c>
      <c r="I12" s="75">
        <v>5471277</v>
      </c>
      <c r="J12" s="75">
        <v>0</v>
      </c>
      <c r="K12" s="75">
        <v>23724270</v>
      </c>
      <c r="L12" s="75">
        <v>23724270</v>
      </c>
      <c r="M12" s="75">
        <v>8438094</v>
      </c>
      <c r="N12" s="75">
        <v>0</v>
      </c>
      <c r="O12" s="75">
        <v>32162364</v>
      </c>
      <c r="P12" s="75">
        <f t="shared" si="0"/>
        <v>23724270</v>
      </c>
      <c r="Q12" s="84" t="s">
        <v>292</v>
      </c>
      <c r="R12" s="199">
        <f t="shared" si="1"/>
        <v>23724270</v>
      </c>
    </row>
    <row r="13" spans="1:35" x14ac:dyDescent="0.35">
      <c r="A13" s="73">
        <v>62</v>
      </c>
      <c r="B13" s="74" t="s">
        <v>129</v>
      </c>
      <c r="C13" s="73" t="s">
        <v>123</v>
      </c>
      <c r="D13" s="75">
        <v>7564607.0528999995</v>
      </c>
      <c r="E13" s="75">
        <v>533559.44999999995</v>
      </c>
      <c r="F13" s="75">
        <v>0</v>
      </c>
      <c r="G13" s="75">
        <v>8098166.5028999997</v>
      </c>
      <c r="H13" s="75">
        <v>8098166.5028999997</v>
      </c>
      <c r="I13" s="75">
        <v>1580915.5999999999</v>
      </c>
      <c r="J13" s="75">
        <v>0</v>
      </c>
      <c r="K13" s="75">
        <v>9679082.1029000003</v>
      </c>
      <c r="L13" s="75">
        <v>9679082.1029000003</v>
      </c>
      <c r="M13" s="75">
        <v>0</v>
      </c>
      <c r="N13" s="75">
        <v>0</v>
      </c>
      <c r="O13" s="75">
        <v>9679082.1029000003</v>
      </c>
      <c r="P13" s="75">
        <f t="shared" si="0"/>
        <v>9679082.1029000003</v>
      </c>
      <c r="Q13" s="84" t="s">
        <v>292</v>
      </c>
      <c r="R13" s="199">
        <f t="shared" si="1"/>
        <v>9679082.1029000003</v>
      </c>
    </row>
    <row r="14" spans="1:35" ht="31" x14ac:dyDescent="0.35">
      <c r="A14" s="73">
        <v>63</v>
      </c>
      <c r="B14" s="74" t="s">
        <v>131</v>
      </c>
      <c r="C14" s="73" t="s">
        <v>123</v>
      </c>
      <c r="D14" s="75">
        <v>17708290.414999999</v>
      </c>
      <c r="E14" s="75">
        <v>5000498.63</v>
      </c>
      <c r="F14" s="75">
        <v>0</v>
      </c>
      <c r="G14" s="75">
        <v>22708789.044999998</v>
      </c>
      <c r="H14" s="75">
        <v>22708789.044999998</v>
      </c>
      <c r="I14" s="75">
        <v>9852560.6199999992</v>
      </c>
      <c r="J14" s="75">
        <v>0</v>
      </c>
      <c r="K14" s="75">
        <v>32561349.664999999</v>
      </c>
      <c r="L14" s="75">
        <v>32561349.664999999</v>
      </c>
      <c r="M14" s="75">
        <v>1684504.4</v>
      </c>
      <c r="N14" s="75">
        <v>0</v>
      </c>
      <c r="O14" s="75">
        <v>34245854.064999998</v>
      </c>
      <c r="P14" s="75">
        <f t="shared" si="0"/>
        <v>32561349.664999999</v>
      </c>
      <c r="Q14" s="84" t="s">
        <v>267</v>
      </c>
      <c r="R14" s="199">
        <f t="shared" si="1"/>
        <v>32561349.664999999</v>
      </c>
    </row>
    <row r="15" spans="1:35" ht="31" x14ac:dyDescent="0.35">
      <c r="A15" s="73">
        <v>64</v>
      </c>
      <c r="B15" s="74" t="s">
        <v>268</v>
      </c>
      <c r="C15" s="73" t="s">
        <v>123</v>
      </c>
      <c r="D15" s="75">
        <v>17708290.414999999</v>
      </c>
      <c r="E15" s="75"/>
      <c r="F15" s="75">
        <v>0</v>
      </c>
      <c r="G15" s="75">
        <v>17708290.414999999</v>
      </c>
      <c r="H15" s="75">
        <v>17708290.414999999</v>
      </c>
      <c r="I15" s="75">
        <v>3326977.75</v>
      </c>
      <c r="J15" s="75">
        <v>0</v>
      </c>
      <c r="K15" s="75">
        <v>21035268.164999999</v>
      </c>
      <c r="L15" s="75">
        <v>21035268.164999999</v>
      </c>
      <c r="M15" s="75">
        <v>0</v>
      </c>
      <c r="N15" s="75">
        <v>0</v>
      </c>
      <c r="O15" s="75">
        <v>21035268.164999999</v>
      </c>
      <c r="P15" s="75">
        <f t="shared" si="0"/>
        <v>21035268.164999999</v>
      </c>
      <c r="Q15" s="84" t="s">
        <v>267</v>
      </c>
      <c r="R15" s="199">
        <f t="shared" si="1"/>
        <v>21035268.164999999</v>
      </c>
    </row>
    <row r="16" spans="1:35" ht="31" x14ac:dyDescent="0.35">
      <c r="A16" s="73">
        <v>65</v>
      </c>
      <c r="B16" s="74" t="s">
        <v>135</v>
      </c>
      <c r="C16" s="73" t="s">
        <v>123</v>
      </c>
      <c r="D16" s="75">
        <v>17708290.414999999</v>
      </c>
      <c r="E16" s="75">
        <v>4411457.6900000004</v>
      </c>
      <c r="F16" s="75">
        <v>0</v>
      </c>
      <c r="G16" s="75">
        <v>22119748.105</v>
      </c>
      <c r="H16" s="75">
        <v>22119748.105</v>
      </c>
      <c r="I16" s="75">
        <v>10970628.68</v>
      </c>
      <c r="J16" s="75">
        <v>0</v>
      </c>
      <c r="K16" s="75">
        <v>33090376.785</v>
      </c>
      <c r="L16" s="75">
        <v>33090376.785</v>
      </c>
      <c r="M16" s="75">
        <v>3200804.94</v>
      </c>
      <c r="N16" s="75">
        <v>0</v>
      </c>
      <c r="O16" s="75">
        <v>36291181.725000001</v>
      </c>
      <c r="P16" s="75">
        <f t="shared" si="0"/>
        <v>33090376.785</v>
      </c>
      <c r="Q16" s="84" t="s">
        <v>267</v>
      </c>
      <c r="R16" s="199">
        <f t="shared" si="1"/>
        <v>33090376.785</v>
      </c>
    </row>
    <row r="17" spans="1:18" ht="31" x14ac:dyDescent="0.35">
      <c r="A17" s="73">
        <v>66</v>
      </c>
      <c r="B17" s="74" t="s">
        <v>137</v>
      </c>
      <c r="C17" s="73" t="s">
        <v>123</v>
      </c>
      <c r="D17" s="75">
        <v>17708290.414999999</v>
      </c>
      <c r="E17" s="75">
        <v>582690.78</v>
      </c>
      <c r="F17" s="75">
        <v>0</v>
      </c>
      <c r="G17" s="75">
        <v>18290981.195</v>
      </c>
      <c r="H17" s="75">
        <v>18290981.195</v>
      </c>
      <c r="I17" s="75">
        <v>1736359.42</v>
      </c>
      <c r="J17" s="75">
        <v>0</v>
      </c>
      <c r="K17" s="75">
        <v>20027340.615000002</v>
      </c>
      <c r="L17" s="75">
        <v>20027340.615000002</v>
      </c>
      <c r="M17" s="75">
        <v>4051134.18</v>
      </c>
      <c r="N17" s="75">
        <v>0</v>
      </c>
      <c r="O17" s="75">
        <v>24078474.795000002</v>
      </c>
      <c r="P17" s="75">
        <f t="shared" si="0"/>
        <v>20027340.615000002</v>
      </c>
      <c r="Q17" s="84" t="s">
        <v>267</v>
      </c>
      <c r="R17" s="199">
        <f t="shared" si="1"/>
        <v>20027340.615000002</v>
      </c>
    </row>
    <row r="18" spans="1:18" x14ac:dyDescent="0.35">
      <c r="A18" s="73">
        <v>67</v>
      </c>
      <c r="B18" s="74" t="s">
        <v>139</v>
      </c>
      <c r="C18" s="73" t="s">
        <v>123</v>
      </c>
      <c r="D18" s="75">
        <v>1577525.4361</v>
      </c>
      <c r="E18" s="75">
        <v>368352.65</v>
      </c>
      <c r="F18" s="75">
        <v>0</v>
      </c>
      <c r="G18" s="75">
        <v>1945878.0861</v>
      </c>
      <c r="H18" s="75">
        <v>1945878.0861</v>
      </c>
      <c r="I18" s="75">
        <v>1906388.0275000001</v>
      </c>
      <c r="J18" s="75">
        <v>0</v>
      </c>
      <c r="K18" s="75">
        <v>3852266.1135999998</v>
      </c>
      <c r="L18" s="75">
        <v>3852266.1135999998</v>
      </c>
      <c r="M18" s="75">
        <v>0</v>
      </c>
      <c r="N18" s="75">
        <v>0</v>
      </c>
      <c r="O18" s="75">
        <v>3852266.1135999998</v>
      </c>
      <c r="P18" s="75">
        <f t="shared" si="0"/>
        <v>3852266.1135999998</v>
      </c>
      <c r="Q18" s="84" t="s">
        <v>292</v>
      </c>
      <c r="R18" s="199">
        <f t="shared" si="1"/>
        <v>3852266.1135999998</v>
      </c>
    </row>
    <row r="19" spans="1:18" ht="31" x14ac:dyDescent="0.35">
      <c r="A19" s="73">
        <v>68</v>
      </c>
      <c r="B19" s="74" t="s">
        <v>141</v>
      </c>
      <c r="C19" s="73" t="s">
        <v>123</v>
      </c>
      <c r="D19" s="75">
        <v>7558223.2625000002</v>
      </c>
      <c r="E19" s="75"/>
      <c r="F19" s="75">
        <v>0</v>
      </c>
      <c r="G19" s="75">
        <v>7558223.2625000002</v>
      </c>
      <c r="H19" s="75">
        <v>7558223.2625000002</v>
      </c>
      <c r="I19" s="75">
        <v>1189935.72</v>
      </c>
      <c r="J19" s="75">
        <v>0</v>
      </c>
      <c r="K19" s="75">
        <v>8748158.9824999999</v>
      </c>
      <c r="L19" s="75">
        <v>8748158.9824999999</v>
      </c>
      <c r="M19" s="75">
        <v>573205</v>
      </c>
      <c r="N19" s="75">
        <v>0</v>
      </c>
      <c r="O19" s="75">
        <v>9321363.9824999999</v>
      </c>
      <c r="P19" s="75">
        <f t="shared" si="0"/>
        <v>8748158.9824999999</v>
      </c>
      <c r="Q19" s="84" t="s">
        <v>269</v>
      </c>
      <c r="R19" s="199">
        <f t="shared" si="1"/>
        <v>8748158.9824999999</v>
      </c>
    </row>
    <row r="20" spans="1:18" ht="31" x14ac:dyDescent="0.35">
      <c r="A20" s="73">
        <v>69</v>
      </c>
      <c r="B20" s="74" t="s">
        <v>143</v>
      </c>
      <c r="C20" s="73" t="s">
        <v>123</v>
      </c>
      <c r="D20" s="75">
        <v>7558223.2625000002</v>
      </c>
      <c r="E20" s="75"/>
      <c r="F20" s="75">
        <v>0</v>
      </c>
      <c r="G20" s="75">
        <v>7558223.2625000002</v>
      </c>
      <c r="H20" s="75">
        <v>7558223.2625000002</v>
      </c>
      <c r="I20" s="75">
        <v>1799866.83</v>
      </c>
      <c r="J20" s="75">
        <v>0</v>
      </c>
      <c r="K20" s="75">
        <v>9358090.0925000012</v>
      </c>
      <c r="L20" s="75">
        <v>9358090.0925000012</v>
      </c>
      <c r="M20" s="75">
        <v>913293.3</v>
      </c>
      <c r="N20" s="75">
        <v>0</v>
      </c>
      <c r="O20" s="75">
        <v>10271383.392500002</v>
      </c>
      <c r="P20" s="75">
        <f t="shared" si="0"/>
        <v>9358090.0925000012</v>
      </c>
      <c r="Q20" s="84" t="s">
        <v>269</v>
      </c>
      <c r="R20" s="199">
        <f t="shared" si="1"/>
        <v>9358090.0925000012</v>
      </c>
    </row>
    <row r="21" spans="1:18" ht="31" x14ac:dyDescent="0.35">
      <c r="A21" s="73">
        <v>70</v>
      </c>
      <c r="B21" s="74" t="s">
        <v>145</v>
      </c>
      <c r="C21" s="73" t="s">
        <v>123</v>
      </c>
      <c r="D21" s="75">
        <v>7558223.2625000002</v>
      </c>
      <c r="E21" s="75"/>
      <c r="F21" s="75">
        <v>0</v>
      </c>
      <c r="G21" s="75">
        <v>7558223.2625000002</v>
      </c>
      <c r="H21" s="75">
        <v>7558223.2625000002</v>
      </c>
      <c r="I21" s="75">
        <v>2795095.62</v>
      </c>
      <c r="J21" s="75">
        <v>0</v>
      </c>
      <c r="K21" s="75">
        <v>10353318.8825</v>
      </c>
      <c r="L21" s="75">
        <v>10353318.8825</v>
      </c>
      <c r="M21" s="75">
        <v>464536.78</v>
      </c>
      <c r="N21" s="75">
        <v>0</v>
      </c>
      <c r="O21" s="75">
        <v>10817855.6625</v>
      </c>
      <c r="P21" s="75">
        <f t="shared" si="0"/>
        <v>10353318.8825</v>
      </c>
      <c r="Q21" s="84" t="s">
        <v>269</v>
      </c>
      <c r="R21" s="199">
        <f t="shared" si="1"/>
        <v>10353318.8825</v>
      </c>
    </row>
    <row r="22" spans="1:18" ht="31" x14ac:dyDescent="0.35">
      <c r="A22" s="73">
        <v>71</v>
      </c>
      <c r="B22" s="74" t="s">
        <v>147</v>
      </c>
      <c r="C22" s="73" t="s">
        <v>123</v>
      </c>
      <c r="D22" s="75">
        <v>7558223.2625000002</v>
      </c>
      <c r="E22" s="75"/>
      <c r="F22" s="75">
        <v>0</v>
      </c>
      <c r="G22" s="75">
        <v>7558223.2625000002</v>
      </c>
      <c r="H22" s="75">
        <v>7558223.2625000002</v>
      </c>
      <c r="I22" s="75">
        <v>775092.37</v>
      </c>
      <c r="J22" s="75">
        <v>0</v>
      </c>
      <c r="K22" s="75">
        <v>8333315.6325000003</v>
      </c>
      <c r="L22" s="75">
        <v>8333315.6325000003</v>
      </c>
      <c r="M22" s="75">
        <v>625682.87</v>
      </c>
      <c r="N22" s="75">
        <v>0</v>
      </c>
      <c r="O22" s="75">
        <v>8958998.5024999995</v>
      </c>
      <c r="P22" s="75">
        <f t="shared" si="0"/>
        <v>8333315.6325000003</v>
      </c>
      <c r="Q22" s="84" t="s">
        <v>269</v>
      </c>
      <c r="R22" s="199">
        <f t="shared" si="1"/>
        <v>8333315.6325000003</v>
      </c>
    </row>
    <row r="23" spans="1:18" ht="31" x14ac:dyDescent="0.35">
      <c r="A23" s="73">
        <v>72</v>
      </c>
      <c r="B23" s="74" t="s">
        <v>149</v>
      </c>
      <c r="C23" s="73" t="s">
        <v>123</v>
      </c>
      <c r="D23" s="75">
        <v>31146893.182500001</v>
      </c>
      <c r="E23" s="75"/>
      <c r="F23" s="75">
        <v>0</v>
      </c>
      <c r="G23" s="75">
        <v>31146893.182500001</v>
      </c>
      <c r="H23" s="75">
        <v>31146893.182500001</v>
      </c>
      <c r="I23" s="75">
        <v>20679686.66</v>
      </c>
      <c r="J23" s="75">
        <v>0</v>
      </c>
      <c r="K23" s="75">
        <v>51826579.842500001</v>
      </c>
      <c r="L23" s="75">
        <v>51826579.842500001</v>
      </c>
      <c r="M23" s="75">
        <v>14558174.998</v>
      </c>
      <c r="N23" s="75">
        <v>0</v>
      </c>
      <c r="O23" s="75">
        <v>66384754.840499997</v>
      </c>
      <c r="P23" s="75">
        <f t="shared" si="0"/>
        <v>51826579.842500001</v>
      </c>
      <c r="Q23" s="84" t="s">
        <v>293</v>
      </c>
      <c r="R23" s="199">
        <f t="shared" si="1"/>
        <v>51826579.842500001</v>
      </c>
    </row>
    <row r="24" spans="1:18" ht="31" x14ac:dyDescent="0.35">
      <c r="A24" s="73">
        <v>73</v>
      </c>
      <c r="B24" s="74" t="s">
        <v>151</v>
      </c>
      <c r="C24" s="73" t="s">
        <v>123</v>
      </c>
      <c r="D24" s="75">
        <v>31146893.182500001</v>
      </c>
      <c r="E24" s="75"/>
      <c r="F24" s="75">
        <v>0</v>
      </c>
      <c r="G24" s="75">
        <v>31146893.182500001</v>
      </c>
      <c r="H24" s="75">
        <v>31146893.182500001</v>
      </c>
      <c r="I24" s="75">
        <v>59307</v>
      </c>
      <c r="J24" s="75">
        <v>0</v>
      </c>
      <c r="K24" s="75">
        <v>31206200.182500001</v>
      </c>
      <c r="L24" s="75">
        <v>31206200.182500001</v>
      </c>
      <c r="M24" s="75">
        <v>39480</v>
      </c>
      <c r="N24" s="75">
        <v>0</v>
      </c>
      <c r="O24" s="75">
        <v>31245680.182500001</v>
      </c>
      <c r="P24" s="75">
        <f t="shared" si="0"/>
        <v>31206200.182500001</v>
      </c>
      <c r="Q24" s="84" t="s">
        <v>293</v>
      </c>
      <c r="R24" s="199">
        <f t="shared" si="1"/>
        <v>31206200.182500001</v>
      </c>
    </row>
    <row r="25" spans="1:18" ht="31" x14ac:dyDescent="0.35">
      <c r="A25" s="73">
        <v>74</v>
      </c>
      <c r="B25" s="74" t="s">
        <v>153</v>
      </c>
      <c r="C25" s="73" t="s">
        <v>123</v>
      </c>
      <c r="D25" s="75">
        <v>31146893.182500001</v>
      </c>
      <c r="E25" s="75"/>
      <c r="F25" s="75">
        <v>0</v>
      </c>
      <c r="G25" s="75">
        <v>31146893.182500001</v>
      </c>
      <c r="H25" s="75">
        <v>31146893.182500001</v>
      </c>
      <c r="I25" s="75">
        <v>11699663.970000001</v>
      </c>
      <c r="J25" s="75">
        <v>0</v>
      </c>
      <c r="K25" s="75">
        <v>42846557.152500004</v>
      </c>
      <c r="L25" s="75">
        <v>42846557.152500004</v>
      </c>
      <c r="M25" s="75">
        <v>7412675.5599999996</v>
      </c>
      <c r="N25" s="75">
        <v>0</v>
      </c>
      <c r="O25" s="75">
        <v>50259232.712500006</v>
      </c>
      <c r="P25" s="75">
        <f t="shared" si="0"/>
        <v>42846557.152500004</v>
      </c>
      <c r="Q25" s="84" t="s">
        <v>293</v>
      </c>
      <c r="R25" s="199">
        <f t="shared" si="1"/>
        <v>42846557.152500004</v>
      </c>
    </row>
    <row r="26" spans="1:18" ht="31" x14ac:dyDescent="0.35">
      <c r="A26" s="73">
        <v>75</v>
      </c>
      <c r="B26" s="74" t="s">
        <v>155</v>
      </c>
      <c r="C26" s="73" t="s">
        <v>123</v>
      </c>
      <c r="D26" s="75">
        <v>31146893.182500001</v>
      </c>
      <c r="E26" s="75"/>
      <c r="F26" s="75">
        <v>0</v>
      </c>
      <c r="G26" s="75">
        <v>31146893.182500001</v>
      </c>
      <c r="H26" s="75">
        <v>31146893.182500001</v>
      </c>
      <c r="I26" s="75">
        <v>6775770</v>
      </c>
      <c r="J26" s="75">
        <v>0</v>
      </c>
      <c r="K26" s="75">
        <v>37922663.182500005</v>
      </c>
      <c r="L26" s="75">
        <v>37922663.182500005</v>
      </c>
      <c r="M26" s="75">
        <v>4296180</v>
      </c>
      <c r="N26" s="75">
        <v>0</v>
      </c>
      <c r="O26" s="75">
        <v>42218843.182500005</v>
      </c>
      <c r="P26" s="75">
        <f t="shared" si="0"/>
        <v>37922663.182500005</v>
      </c>
      <c r="Q26" s="84" t="s">
        <v>293</v>
      </c>
      <c r="R26" s="199">
        <f t="shared" si="1"/>
        <v>37922663.182500005</v>
      </c>
    </row>
    <row r="27" spans="1:18" ht="46.5" x14ac:dyDescent="0.35">
      <c r="A27" s="73">
        <v>76</v>
      </c>
      <c r="B27" s="74" t="s">
        <v>157</v>
      </c>
      <c r="C27" s="73" t="s">
        <v>123</v>
      </c>
      <c r="D27" s="75">
        <v>5557588.3703846196</v>
      </c>
      <c r="E27" s="75"/>
      <c r="F27" s="75">
        <v>0</v>
      </c>
      <c r="G27" s="75">
        <v>5557588.3703846196</v>
      </c>
      <c r="H27" s="75">
        <v>5557588.3703846196</v>
      </c>
      <c r="I27" s="75">
        <v>0</v>
      </c>
      <c r="J27" s="75">
        <v>0</v>
      </c>
      <c r="K27" s="75">
        <v>5557588.3703846196</v>
      </c>
      <c r="L27" s="75">
        <v>5557588.3703846196</v>
      </c>
      <c r="M27" s="75">
        <v>137936.85999999999</v>
      </c>
      <c r="N27" s="75">
        <v>0</v>
      </c>
      <c r="O27" s="75">
        <v>5695525.2303846199</v>
      </c>
      <c r="P27" s="75">
        <f t="shared" si="0"/>
        <v>5557588.3703846196</v>
      </c>
      <c r="Q27" s="84" t="s">
        <v>294</v>
      </c>
      <c r="R27" s="199">
        <f t="shared" si="1"/>
        <v>5557588.3703846196</v>
      </c>
    </row>
    <row r="28" spans="1:18" ht="46.5" x14ac:dyDescent="0.35">
      <c r="A28" s="73">
        <v>77</v>
      </c>
      <c r="B28" s="74" t="s">
        <v>159</v>
      </c>
      <c r="C28" s="73" t="s">
        <v>123</v>
      </c>
      <c r="D28" s="75">
        <v>5557588.3703846196</v>
      </c>
      <c r="E28" s="75"/>
      <c r="F28" s="75">
        <v>0</v>
      </c>
      <c r="G28" s="75">
        <v>5557588.3703846196</v>
      </c>
      <c r="H28" s="75">
        <v>5557588.3703846196</v>
      </c>
      <c r="I28" s="75"/>
      <c r="J28" s="75">
        <v>0</v>
      </c>
      <c r="K28" s="75">
        <v>5557588.3703846196</v>
      </c>
      <c r="L28" s="75">
        <v>5557588.3703846196</v>
      </c>
      <c r="M28" s="75">
        <v>0</v>
      </c>
      <c r="N28" s="75">
        <v>0</v>
      </c>
      <c r="O28" s="75">
        <v>5557588.3703846196</v>
      </c>
      <c r="P28" s="75">
        <f t="shared" si="0"/>
        <v>5557588.3703846196</v>
      </c>
      <c r="Q28" s="84" t="s">
        <v>294</v>
      </c>
      <c r="R28" s="199">
        <f t="shared" si="1"/>
        <v>5557588.3703846196</v>
      </c>
    </row>
    <row r="29" spans="1:18" ht="46.5" x14ac:dyDescent="0.35">
      <c r="A29" s="73">
        <v>78</v>
      </c>
      <c r="B29" s="74" t="s">
        <v>161</v>
      </c>
      <c r="C29" s="73" t="s">
        <v>123</v>
      </c>
      <c r="D29" s="75">
        <v>5557588.3703846196</v>
      </c>
      <c r="E29" s="75"/>
      <c r="F29" s="75">
        <v>0</v>
      </c>
      <c r="G29" s="75">
        <v>5557588.3703846196</v>
      </c>
      <c r="H29" s="75">
        <v>5557588.3703846196</v>
      </c>
      <c r="I29" s="75">
        <v>9.3699999999999992</v>
      </c>
      <c r="J29" s="75">
        <v>0</v>
      </c>
      <c r="K29" s="75">
        <v>5557597.7403846197</v>
      </c>
      <c r="L29" s="75">
        <v>5557597.7403846197</v>
      </c>
      <c r="M29" s="75">
        <v>0</v>
      </c>
      <c r="N29" s="75">
        <v>0</v>
      </c>
      <c r="O29" s="75">
        <v>5557597.7403846197</v>
      </c>
      <c r="P29" s="75">
        <f t="shared" si="0"/>
        <v>5557597.7403846197</v>
      </c>
      <c r="Q29" s="84" t="s">
        <v>294</v>
      </c>
      <c r="R29" s="199">
        <f t="shared" si="1"/>
        <v>5557597.7403846197</v>
      </c>
    </row>
    <row r="30" spans="1:18" ht="46.5" x14ac:dyDescent="0.35">
      <c r="A30" s="73">
        <v>79</v>
      </c>
      <c r="B30" s="74" t="s">
        <v>162</v>
      </c>
      <c r="C30" s="73" t="s">
        <v>123</v>
      </c>
      <c r="D30" s="75">
        <v>5557588.3703846196</v>
      </c>
      <c r="E30" s="75"/>
      <c r="F30" s="75">
        <v>0</v>
      </c>
      <c r="G30" s="75">
        <v>5557588.3703846196</v>
      </c>
      <c r="H30" s="75">
        <v>5557588.3703846196</v>
      </c>
      <c r="I30" s="75">
        <v>3.83</v>
      </c>
      <c r="J30" s="75">
        <v>0</v>
      </c>
      <c r="K30" s="75">
        <v>5557592.2003846196</v>
      </c>
      <c r="L30" s="75">
        <v>5557592.2003846196</v>
      </c>
      <c r="M30" s="75">
        <v>7757.06</v>
      </c>
      <c r="N30" s="75">
        <v>0</v>
      </c>
      <c r="O30" s="75">
        <v>5565349.2603846192</v>
      </c>
      <c r="P30" s="75">
        <f t="shared" si="0"/>
        <v>5557592.2003846196</v>
      </c>
      <c r="Q30" s="84" t="s">
        <v>294</v>
      </c>
      <c r="R30" s="199">
        <f t="shared" si="1"/>
        <v>5557592.2003846196</v>
      </c>
    </row>
    <row r="31" spans="1:18" ht="46.5" x14ac:dyDescent="0.35">
      <c r="A31" s="73">
        <v>80</v>
      </c>
      <c r="B31" s="74" t="s">
        <v>164</v>
      </c>
      <c r="C31" s="73" t="s">
        <v>123</v>
      </c>
      <c r="D31" s="75">
        <v>5557588.3703846196</v>
      </c>
      <c r="E31" s="75"/>
      <c r="F31" s="75">
        <v>0</v>
      </c>
      <c r="G31" s="75">
        <v>5557588.3703846196</v>
      </c>
      <c r="H31" s="75">
        <v>5557588.3703846196</v>
      </c>
      <c r="I31" s="75">
        <v>432419.99</v>
      </c>
      <c r="J31" s="75">
        <v>0</v>
      </c>
      <c r="K31" s="75">
        <v>5990008.3603846198</v>
      </c>
      <c r="L31" s="75">
        <v>5990008.3603846198</v>
      </c>
      <c r="M31" s="75">
        <v>338606.88</v>
      </c>
      <c r="N31" s="75">
        <v>0</v>
      </c>
      <c r="O31" s="75">
        <v>6328615.2403846197</v>
      </c>
      <c r="P31" s="75">
        <f t="shared" si="0"/>
        <v>5990008.3603846198</v>
      </c>
      <c r="Q31" s="84" t="s">
        <v>294</v>
      </c>
      <c r="R31" s="199">
        <f t="shared" si="1"/>
        <v>5990008.3603846198</v>
      </c>
    </row>
    <row r="32" spans="1:18" ht="46.5" x14ac:dyDescent="0.35">
      <c r="A32" s="73">
        <v>81</v>
      </c>
      <c r="B32" s="74" t="s">
        <v>165</v>
      </c>
      <c r="C32" s="73" t="s">
        <v>123</v>
      </c>
      <c r="D32" s="75">
        <v>5557588.3703846196</v>
      </c>
      <c r="E32" s="75"/>
      <c r="F32" s="75">
        <v>0</v>
      </c>
      <c r="G32" s="75">
        <v>5557588.3703846196</v>
      </c>
      <c r="H32" s="75">
        <v>5557588.3703846196</v>
      </c>
      <c r="I32" s="75">
        <v>7316.92</v>
      </c>
      <c r="J32" s="75">
        <v>0</v>
      </c>
      <c r="K32" s="75">
        <v>5564905.2903846195</v>
      </c>
      <c r="L32" s="75">
        <v>5564905.2903846195</v>
      </c>
      <c r="M32" s="75">
        <v>712085.68</v>
      </c>
      <c r="N32" s="75">
        <v>0</v>
      </c>
      <c r="O32" s="75">
        <v>6276990.9703846192</v>
      </c>
      <c r="P32" s="75">
        <f t="shared" si="0"/>
        <v>5564905.2903846195</v>
      </c>
      <c r="Q32" s="84" t="s">
        <v>294</v>
      </c>
      <c r="R32" s="199">
        <f t="shared" si="1"/>
        <v>5564905.2903846195</v>
      </c>
    </row>
    <row r="33" spans="1:18" ht="46.5" x14ac:dyDescent="0.35">
      <c r="A33" s="73">
        <v>82</v>
      </c>
      <c r="B33" s="74" t="s">
        <v>166</v>
      </c>
      <c r="C33" s="73" t="s">
        <v>123</v>
      </c>
      <c r="D33" s="75">
        <v>5557588.3703846196</v>
      </c>
      <c r="E33" s="75"/>
      <c r="F33" s="75">
        <v>0</v>
      </c>
      <c r="G33" s="75">
        <v>5557588.3703846196</v>
      </c>
      <c r="H33" s="75">
        <v>5557588.3703846196</v>
      </c>
      <c r="I33" s="75">
        <v>4520300.1100000003</v>
      </c>
      <c r="J33" s="75">
        <v>0</v>
      </c>
      <c r="K33" s="75">
        <v>10077888.48038462</v>
      </c>
      <c r="L33" s="75">
        <v>10077888.48038462</v>
      </c>
      <c r="M33" s="75">
        <v>2352907.85</v>
      </c>
      <c r="N33" s="75">
        <v>0</v>
      </c>
      <c r="O33" s="75">
        <v>12430796.33038462</v>
      </c>
      <c r="P33" s="75">
        <f t="shared" si="0"/>
        <v>10077888.48038462</v>
      </c>
      <c r="Q33" s="84" t="s">
        <v>294</v>
      </c>
      <c r="R33" s="199">
        <f t="shared" si="1"/>
        <v>10077888.48038462</v>
      </c>
    </row>
    <row r="34" spans="1:18" ht="46.5" x14ac:dyDescent="0.35">
      <c r="A34" s="73">
        <v>83</v>
      </c>
      <c r="B34" s="74" t="s">
        <v>168</v>
      </c>
      <c r="C34" s="73" t="s">
        <v>123</v>
      </c>
      <c r="D34" s="75">
        <v>5557588.3703846196</v>
      </c>
      <c r="E34" s="75"/>
      <c r="F34" s="75">
        <v>0</v>
      </c>
      <c r="G34" s="75">
        <v>5557588.3703846196</v>
      </c>
      <c r="H34" s="75">
        <v>5557588.3703846196</v>
      </c>
      <c r="I34" s="75">
        <v>58105.49</v>
      </c>
      <c r="J34" s="75">
        <v>0</v>
      </c>
      <c r="K34" s="75">
        <v>5615693.8603846198</v>
      </c>
      <c r="L34" s="75">
        <v>5615693.8603846198</v>
      </c>
      <c r="M34" s="75">
        <v>38398.97</v>
      </c>
      <c r="N34" s="75">
        <v>0</v>
      </c>
      <c r="O34" s="75">
        <v>5654092.8303846195</v>
      </c>
      <c r="P34" s="75">
        <f t="shared" si="0"/>
        <v>5615693.8603846198</v>
      </c>
      <c r="Q34" s="84" t="s">
        <v>294</v>
      </c>
      <c r="R34" s="199">
        <f t="shared" si="1"/>
        <v>5615693.8603846198</v>
      </c>
    </row>
    <row r="35" spans="1:18" ht="46.5" x14ac:dyDescent="0.35">
      <c r="A35" s="73">
        <v>84</v>
      </c>
      <c r="B35" s="74" t="s">
        <v>169</v>
      </c>
      <c r="C35" s="73" t="s">
        <v>123</v>
      </c>
      <c r="D35" s="75">
        <v>5557588.3703846196</v>
      </c>
      <c r="E35" s="75"/>
      <c r="F35" s="75">
        <v>0</v>
      </c>
      <c r="G35" s="75">
        <v>5557588.3703846196</v>
      </c>
      <c r="H35" s="75">
        <v>5557588.3703846196</v>
      </c>
      <c r="I35" s="75">
        <v>3519178.49</v>
      </c>
      <c r="J35" s="75">
        <v>0</v>
      </c>
      <c r="K35" s="75">
        <v>9076766.8603846207</v>
      </c>
      <c r="L35" s="75">
        <v>9076766.8603846207</v>
      </c>
      <c r="M35" s="75">
        <v>1691408.47</v>
      </c>
      <c r="N35" s="75">
        <v>0</v>
      </c>
      <c r="O35" s="75">
        <v>10768175.330384621</v>
      </c>
      <c r="P35" s="75">
        <f t="shared" si="0"/>
        <v>9076766.8603846207</v>
      </c>
      <c r="Q35" s="84" t="s">
        <v>294</v>
      </c>
      <c r="R35" s="199">
        <f t="shared" si="1"/>
        <v>9076766.8603846207</v>
      </c>
    </row>
    <row r="36" spans="1:18" ht="46.5" x14ac:dyDescent="0.35">
      <c r="A36" s="73">
        <v>85</v>
      </c>
      <c r="B36" s="74" t="s">
        <v>170</v>
      </c>
      <c r="C36" s="73" t="s">
        <v>123</v>
      </c>
      <c r="D36" s="75">
        <v>5557588.3703846196</v>
      </c>
      <c r="E36" s="75"/>
      <c r="F36" s="75">
        <v>0</v>
      </c>
      <c r="G36" s="75">
        <v>5557588.3703846196</v>
      </c>
      <c r="H36" s="75">
        <v>5557588.3703846196</v>
      </c>
      <c r="I36" s="75">
        <v>2017563.86</v>
      </c>
      <c r="J36" s="75">
        <v>0</v>
      </c>
      <c r="K36" s="75">
        <v>7575152.2303846199</v>
      </c>
      <c r="L36" s="75">
        <v>7575152.2303846199</v>
      </c>
      <c r="M36" s="75">
        <v>741273.82</v>
      </c>
      <c r="N36" s="75">
        <v>0</v>
      </c>
      <c r="O36" s="75">
        <v>8316426.0503846202</v>
      </c>
      <c r="P36" s="75">
        <f t="shared" si="0"/>
        <v>7575152.2303846199</v>
      </c>
      <c r="Q36" s="84" t="s">
        <v>294</v>
      </c>
      <c r="R36" s="199">
        <f t="shared" si="1"/>
        <v>7575152.2303846199</v>
      </c>
    </row>
    <row r="37" spans="1:18" ht="46.5" x14ac:dyDescent="0.35">
      <c r="A37" s="73">
        <v>86</v>
      </c>
      <c r="B37" s="74" t="s">
        <v>171</v>
      </c>
      <c r="C37" s="73" t="s">
        <v>123</v>
      </c>
      <c r="D37" s="75">
        <v>5557588.3703846196</v>
      </c>
      <c r="E37" s="75"/>
      <c r="F37" s="75">
        <v>0</v>
      </c>
      <c r="G37" s="75">
        <v>5557588.3703846196</v>
      </c>
      <c r="H37" s="75">
        <v>5557588.3703846196</v>
      </c>
      <c r="I37" s="75">
        <v>8541093.3599999994</v>
      </c>
      <c r="J37" s="75">
        <v>0</v>
      </c>
      <c r="K37" s="75">
        <v>14098681.730384618</v>
      </c>
      <c r="L37" s="75">
        <v>14098681.730384618</v>
      </c>
      <c r="M37" s="75">
        <v>4072822.78</v>
      </c>
      <c r="N37" s="75">
        <v>0</v>
      </c>
      <c r="O37" s="75">
        <v>18171504.510384619</v>
      </c>
      <c r="P37" s="75">
        <f t="shared" si="0"/>
        <v>14098681.730384618</v>
      </c>
      <c r="Q37" s="84" t="s">
        <v>294</v>
      </c>
      <c r="R37" s="199">
        <f t="shared" si="1"/>
        <v>14098681.730384618</v>
      </c>
    </row>
    <row r="38" spans="1:18" ht="46.5" x14ac:dyDescent="0.35">
      <c r="A38" s="73">
        <v>87</v>
      </c>
      <c r="B38" s="74" t="s">
        <v>172</v>
      </c>
      <c r="C38" s="73" t="s">
        <v>123</v>
      </c>
      <c r="D38" s="75">
        <v>5557588.3703846196</v>
      </c>
      <c r="E38" s="75"/>
      <c r="F38" s="75">
        <v>0</v>
      </c>
      <c r="G38" s="75">
        <v>5557588.3703846196</v>
      </c>
      <c r="H38" s="75">
        <v>5557588.3703846196</v>
      </c>
      <c r="I38" s="75">
        <v>1262250.56</v>
      </c>
      <c r="J38" s="75">
        <v>0</v>
      </c>
      <c r="K38" s="75">
        <v>6819838.9303846192</v>
      </c>
      <c r="L38" s="75">
        <v>6819838.9303846192</v>
      </c>
      <c r="M38" s="75">
        <v>450654.94</v>
      </c>
      <c r="N38" s="75">
        <v>0</v>
      </c>
      <c r="O38" s="75">
        <v>7270493.8703846196</v>
      </c>
      <c r="P38" s="75">
        <f t="shared" si="0"/>
        <v>6819838.9303846192</v>
      </c>
      <c r="Q38" s="84" t="s">
        <v>294</v>
      </c>
      <c r="R38" s="199">
        <f t="shared" si="1"/>
        <v>6819838.9303846192</v>
      </c>
    </row>
    <row r="39" spans="1:18" ht="46.5" x14ac:dyDescent="0.35">
      <c r="A39" s="73">
        <v>88</v>
      </c>
      <c r="B39" s="74" t="s">
        <v>173</v>
      </c>
      <c r="C39" s="73" t="s">
        <v>123</v>
      </c>
      <c r="D39" s="75">
        <v>5557588.3703846196</v>
      </c>
      <c r="E39" s="75"/>
      <c r="F39" s="75">
        <v>0</v>
      </c>
      <c r="G39" s="75">
        <v>5557588.3703846196</v>
      </c>
      <c r="H39" s="75">
        <v>5557588.3703846196</v>
      </c>
      <c r="I39" s="75">
        <v>4228680.78</v>
      </c>
      <c r="J39" s="75">
        <v>0</v>
      </c>
      <c r="K39" s="75">
        <v>9786269.1503846198</v>
      </c>
      <c r="L39" s="75">
        <v>9786269.1503846198</v>
      </c>
      <c r="M39" s="75">
        <v>1266359.6599999999</v>
      </c>
      <c r="N39" s="75">
        <v>0</v>
      </c>
      <c r="O39" s="75">
        <v>11052628.81038462</v>
      </c>
      <c r="P39" s="75">
        <f t="shared" si="0"/>
        <v>9786269.1503846198</v>
      </c>
      <c r="Q39" s="84" t="s">
        <v>294</v>
      </c>
      <c r="R39" s="199">
        <f t="shared" si="1"/>
        <v>9786269.1503846198</v>
      </c>
    </row>
    <row r="40" spans="1:18" x14ac:dyDescent="0.35">
      <c r="A40" s="73">
        <v>116</v>
      </c>
      <c r="B40" s="74" t="s">
        <v>209</v>
      </c>
      <c r="C40" s="73" t="s">
        <v>198</v>
      </c>
      <c r="D40" s="75"/>
      <c r="E40" s="75"/>
      <c r="F40" s="75"/>
      <c r="G40" s="75">
        <v>0</v>
      </c>
      <c r="H40" s="75">
        <v>7166483.9523</v>
      </c>
      <c r="I40" s="75">
        <v>4061316.5469485498</v>
      </c>
      <c r="J40" s="75">
        <v>0</v>
      </c>
      <c r="K40" s="75">
        <v>11227800.499248549</v>
      </c>
      <c r="L40" s="75">
        <v>11227800.499248549</v>
      </c>
      <c r="M40" s="75"/>
      <c r="N40" s="75">
        <v>0</v>
      </c>
      <c r="O40" s="75">
        <v>11227800.499248549</v>
      </c>
      <c r="P40" s="75">
        <f t="shared" ref="P40:P47" si="2">L40-N40</f>
        <v>11227800.499248549</v>
      </c>
      <c r="Q40" s="74"/>
    </row>
    <row r="41" spans="1:18" x14ac:dyDescent="0.35">
      <c r="A41" s="73">
        <v>117</v>
      </c>
      <c r="B41" s="74" t="s">
        <v>210</v>
      </c>
      <c r="C41" s="73" t="s">
        <v>198</v>
      </c>
      <c r="D41" s="75"/>
      <c r="E41" s="75"/>
      <c r="F41" s="75"/>
      <c r="G41" s="75">
        <v>0</v>
      </c>
      <c r="H41" s="75">
        <v>12466580.701199999</v>
      </c>
      <c r="I41" s="75">
        <v>5595433.6412092298</v>
      </c>
      <c r="J41" s="75">
        <v>0</v>
      </c>
      <c r="K41" s="75">
        <v>18062014.342409231</v>
      </c>
      <c r="L41" s="75">
        <v>18062014.342409231</v>
      </c>
      <c r="M41" s="75"/>
      <c r="N41" s="75">
        <v>0</v>
      </c>
      <c r="O41" s="75">
        <v>18062014.342409231</v>
      </c>
      <c r="P41" s="75">
        <f t="shared" si="2"/>
        <v>18062014.342409231</v>
      </c>
      <c r="Q41" s="74"/>
    </row>
    <row r="42" spans="1:18" x14ac:dyDescent="0.35">
      <c r="A42" s="73">
        <v>118</v>
      </c>
      <c r="B42" s="74" t="s">
        <v>211</v>
      </c>
      <c r="C42" s="73" t="s">
        <v>198</v>
      </c>
      <c r="D42" s="75"/>
      <c r="E42" s="75"/>
      <c r="F42" s="75"/>
      <c r="G42" s="75">
        <v>0</v>
      </c>
      <c r="H42" s="75">
        <v>5658431.6575999996</v>
      </c>
      <c r="I42" s="75">
        <v>2848208.4537500003</v>
      </c>
      <c r="J42" s="75">
        <v>554691.5</v>
      </c>
      <c r="K42" s="75">
        <v>7951948.6113499999</v>
      </c>
      <c r="L42" s="75">
        <v>7951948.6113499999</v>
      </c>
      <c r="M42" s="75"/>
      <c r="N42" s="75">
        <v>0</v>
      </c>
      <c r="O42" s="75">
        <v>7951948.6113499999</v>
      </c>
      <c r="P42" s="75">
        <f t="shared" si="2"/>
        <v>7951948.6113499999</v>
      </c>
      <c r="Q42" s="74"/>
    </row>
    <row r="43" spans="1:18" x14ac:dyDescent="0.35">
      <c r="A43" s="73">
        <v>119</v>
      </c>
      <c r="B43" s="74" t="s">
        <v>213</v>
      </c>
      <c r="C43" s="73" t="s">
        <v>198</v>
      </c>
      <c r="D43" s="75"/>
      <c r="E43" s="75"/>
      <c r="F43" s="75"/>
      <c r="G43" s="75">
        <v>0</v>
      </c>
      <c r="H43" s="75">
        <v>11033166.4637</v>
      </c>
      <c r="I43" s="75">
        <v>6354893.4869853249</v>
      </c>
      <c r="J43" s="75">
        <v>0</v>
      </c>
      <c r="K43" s="75">
        <v>17388059.950685326</v>
      </c>
      <c r="L43" s="75">
        <v>17388059.950685326</v>
      </c>
      <c r="M43" s="75"/>
      <c r="N43" s="75">
        <v>0</v>
      </c>
      <c r="O43" s="75">
        <v>17388059.950685326</v>
      </c>
      <c r="P43" s="75">
        <f t="shared" si="2"/>
        <v>17388059.950685326</v>
      </c>
      <c r="Q43" s="74"/>
    </row>
    <row r="44" spans="1:18" x14ac:dyDescent="0.35">
      <c r="A44" s="73">
        <v>120</v>
      </c>
      <c r="B44" s="74" t="s">
        <v>215</v>
      </c>
      <c r="C44" s="73" t="s">
        <v>198</v>
      </c>
      <c r="D44" s="75"/>
      <c r="E44" s="75"/>
      <c r="F44" s="75"/>
      <c r="G44" s="75">
        <v>0</v>
      </c>
      <c r="H44" s="75">
        <v>49602373.619099997</v>
      </c>
      <c r="I44" s="75">
        <v>5776362.1575000007</v>
      </c>
      <c r="J44" s="75">
        <v>1610535.4</v>
      </c>
      <c r="K44" s="75">
        <v>53768200.376599997</v>
      </c>
      <c r="L44" s="75">
        <v>53768200.376599997</v>
      </c>
      <c r="M44" s="75"/>
      <c r="N44" s="75">
        <v>0</v>
      </c>
      <c r="O44" s="75">
        <v>53768200.376599997</v>
      </c>
      <c r="P44" s="75">
        <f t="shared" si="2"/>
        <v>53768200.376599997</v>
      </c>
      <c r="Q44" s="74"/>
    </row>
    <row r="45" spans="1:18" x14ac:dyDescent="0.35">
      <c r="A45" s="73">
        <v>121</v>
      </c>
      <c r="B45" s="74" t="s">
        <v>216</v>
      </c>
      <c r="C45" s="73" t="s">
        <v>198</v>
      </c>
      <c r="D45" s="75"/>
      <c r="E45" s="75"/>
      <c r="F45" s="75"/>
      <c r="G45" s="75">
        <v>0</v>
      </c>
      <c r="H45" s="75">
        <v>1203974.9553</v>
      </c>
      <c r="I45" s="75">
        <v>1596504.87716667</v>
      </c>
      <c r="J45" s="75">
        <v>0</v>
      </c>
      <c r="K45" s="75">
        <v>2800479.8324666703</v>
      </c>
      <c r="L45" s="75">
        <v>2800479.8324666703</v>
      </c>
      <c r="M45" s="75"/>
      <c r="N45" s="75">
        <v>0</v>
      </c>
      <c r="O45" s="75">
        <v>2800479.8324666703</v>
      </c>
      <c r="P45" s="75">
        <f t="shared" si="2"/>
        <v>2800479.8324666703</v>
      </c>
      <c r="Q45" s="74"/>
    </row>
    <row r="46" spans="1:18" x14ac:dyDescent="0.35">
      <c r="A46" s="73">
        <v>122</v>
      </c>
      <c r="B46" s="74" t="s">
        <v>217</v>
      </c>
      <c r="C46" s="73" t="s">
        <v>198</v>
      </c>
      <c r="D46" s="75"/>
      <c r="E46" s="75"/>
      <c r="F46" s="75"/>
      <c r="G46" s="75">
        <v>0</v>
      </c>
      <c r="H46" s="75">
        <v>9959150.9298999999</v>
      </c>
      <c r="I46" s="75">
        <v>10673617.5</v>
      </c>
      <c r="J46" s="75">
        <v>1035651.5</v>
      </c>
      <c r="K46" s="75">
        <v>19597116.929899998</v>
      </c>
      <c r="L46" s="75">
        <v>19597116.929899998</v>
      </c>
      <c r="M46" s="75"/>
      <c r="N46" s="75">
        <v>0</v>
      </c>
      <c r="O46" s="75">
        <v>19597116.929899998</v>
      </c>
      <c r="P46" s="75">
        <f t="shared" si="2"/>
        <v>19597116.929899998</v>
      </c>
      <c r="Q46" s="74"/>
    </row>
    <row r="47" spans="1:18" x14ac:dyDescent="0.35">
      <c r="A47" s="73">
        <v>123</v>
      </c>
      <c r="B47" s="74" t="s">
        <v>218</v>
      </c>
      <c r="C47" s="73" t="s">
        <v>198</v>
      </c>
      <c r="D47" s="75"/>
      <c r="E47" s="75"/>
      <c r="F47" s="75"/>
      <c r="G47" s="75">
        <v>0</v>
      </c>
      <c r="H47" s="75">
        <v>38591632.137699999</v>
      </c>
      <c r="I47" s="75">
        <v>9777208.3000000007</v>
      </c>
      <c r="J47" s="75">
        <v>998400.6</v>
      </c>
      <c r="K47" s="75">
        <v>47370439.837700002</v>
      </c>
      <c r="L47" s="75">
        <v>47370439.837700002</v>
      </c>
      <c r="M47" s="75"/>
      <c r="N47" s="75">
        <v>0</v>
      </c>
      <c r="O47" s="75">
        <v>47370439.837700002</v>
      </c>
      <c r="P47" s="75">
        <f t="shared" si="2"/>
        <v>47370439.837700002</v>
      </c>
      <c r="Q47" s="74"/>
    </row>
    <row r="48" spans="1:18" x14ac:dyDescent="0.35">
      <c r="A48" s="73">
        <v>125</v>
      </c>
      <c r="B48" s="74" t="s">
        <v>220</v>
      </c>
      <c r="C48" s="74"/>
      <c r="D48" s="74"/>
      <c r="E48" s="74">
        <v>178266.65000000401</v>
      </c>
      <c r="F48" s="74"/>
      <c r="G48" s="75">
        <v>178266.65000000401</v>
      </c>
      <c r="H48" s="75">
        <v>178266.65000000401</v>
      </c>
      <c r="I48" s="75">
        <v>8975155.0192736592</v>
      </c>
      <c r="J48" s="75">
        <v>3521022.15</v>
      </c>
      <c r="K48" s="75">
        <v>5632399.5192736629</v>
      </c>
      <c r="L48" s="84">
        <v>5632399.5192736629</v>
      </c>
      <c r="M48" s="84">
        <v>6920394.6579038696</v>
      </c>
      <c r="N48" s="74">
        <v>13517839.050000001</v>
      </c>
      <c r="O48" s="200">
        <v>-965044.87282246724</v>
      </c>
      <c r="P48" s="75"/>
      <c r="Q48" s="74"/>
    </row>
    <row r="49" spans="1:35" x14ac:dyDescent="0.35">
      <c r="A49" s="138"/>
      <c r="B49" s="137"/>
      <c r="C49" s="138"/>
      <c r="D49" s="201">
        <v>598194843.66637468</v>
      </c>
      <c r="E49" s="201">
        <v>182617219.73493353</v>
      </c>
      <c r="F49" s="201">
        <v>162370852.31299999</v>
      </c>
      <c r="G49" s="201">
        <f>SUM(G9:G48)</f>
        <v>393288714.96350014</v>
      </c>
      <c r="H49" s="201">
        <v>684996984.57796025</v>
      </c>
      <c r="I49" s="201">
        <v>392501577.86159068</v>
      </c>
      <c r="J49" s="201">
        <v>191512373.03850001</v>
      </c>
      <c r="K49" s="201">
        <v>885986189.40105104</v>
      </c>
      <c r="L49" s="201">
        <v>887006615.42245936</v>
      </c>
      <c r="M49" s="201">
        <v>188978425.54819816</v>
      </c>
      <c r="N49" s="201">
        <v>139752202.39790002</v>
      </c>
      <c r="O49" s="201">
        <v>936232838.57275736</v>
      </c>
      <c r="P49" s="90">
        <f>SUM(P6:P48)</f>
        <v>720844641.62532735</v>
      </c>
      <c r="Q49" s="137"/>
      <c r="R49" s="90">
        <f>SUM(R6:R48)</f>
        <v>498588662.96287519</v>
      </c>
    </row>
    <row r="50" spans="1:35" x14ac:dyDescent="0.35">
      <c r="A50" s="143" t="s">
        <v>234</v>
      </c>
      <c r="B50" s="143"/>
      <c r="C50" s="143"/>
      <c r="D50" s="143"/>
      <c r="E50" s="143"/>
    </row>
    <row r="57" spans="1:35" s="146" customFormat="1" x14ac:dyDescent="0.35">
      <c r="B57" s="145"/>
      <c r="D57" s="94"/>
      <c r="E57" s="94"/>
      <c r="F57" s="94"/>
      <c r="G57" s="94"/>
      <c r="H57" s="94"/>
      <c r="I57" s="94"/>
      <c r="J57" s="94"/>
      <c r="K57" s="94"/>
      <c r="L57" s="94"/>
      <c r="M57" s="94"/>
      <c r="N57" s="94"/>
      <c r="O57" s="94"/>
      <c r="P57" s="94"/>
      <c r="Q57" s="145"/>
      <c r="R57" s="94"/>
      <c r="S57" s="94"/>
      <c r="T57" s="94"/>
      <c r="U57" s="94"/>
      <c r="V57" s="94"/>
      <c r="W57" s="94"/>
      <c r="X57" s="94"/>
      <c r="Y57" s="94"/>
      <c r="Z57" s="94"/>
      <c r="AA57" s="94"/>
      <c r="AB57" s="94"/>
      <c r="AC57" s="94"/>
      <c r="AD57" s="94"/>
      <c r="AE57" s="94"/>
      <c r="AF57" s="94"/>
      <c r="AG57" s="94"/>
      <c r="AH57" s="94"/>
      <c r="AI57" s="94"/>
    </row>
  </sheetData>
  <mergeCells count="4">
    <mergeCell ref="L3:AI3"/>
    <mergeCell ref="D4:G4"/>
    <mergeCell ref="A50:C50"/>
    <mergeCell ref="D50:E50"/>
  </mergeCells>
  <pageMargins left="0.196850393700787" right="0.196850393700787" top="0.74803149606299202" bottom="0.74803149606299202" header="0.31496062992126" footer="0.31496062992126"/>
  <pageSetup paperSize="8" scale="40" fitToWidth="2" fitToHeight="3" orientation="landscape" r:id="rId1"/>
  <headerFooter>
    <oddHeader>&amp;R1</oddHeader>
    <oddFooter>Page &amp;P&amp;R</oddFooter>
  </headerFooter>
  <colBreaks count="2" manualBreakCount="2">
    <brk id="7" max="49" man="1"/>
    <brk id="11"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Summary</vt:lpstr>
      <vt:lpstr>Royalty oil</vt:lpstr>
      <vt:lpstr>Gas Roy ($)</vt:lpstr>
      <vt:lpstr>Gas Flare ($)</vt:lpstr>
      <vt:lpstr>Gas Roy (N) </vt:lpstr>
      <vt:lpstr>Rent ($)</vt:lpstr>
      <vt:lpstr>NNPC Liabilities Royalty oil</vt:lpstr>
      <vt:lpstr>NNPC LIABILITIES  GAS ROY ($) </vt:lpstr>
      <vt:lpstr>NNPC LIabilities GAS FLARE($)</vt:lpstr>
      <vt:lpstr>NNPC Liability GAS ROY (N)</vt:lpstr>
      <vt:lpstr>NNPC Liabilitits RENT ($) </vt:lpstr>
      <vt:lpstr>'Gas Flare ($)'!Print_Area</vt:lpstr>
      <vt:lpstr>'Gas Roy ($)'!Print_Area</vt:lpstr>
      <vt:lpstr>'Gas Roy (N) '!Print_Area</vt:lpstr>
      <vt:lpstr>'NNPC LIABILITIES  GAS ROY ($) '!Print_Area</vt:lpstr>
      <vt:lpstr>'NNPC LIabilities GAS FLARE($)'!Print_Area</vt:lpstr>
      <vt:lpstr>'NNPC Liabilitits RENT ($) '!Print_Area</vt:lpstr>
      <vt:lpstr>'NNPC Liability GAS ROY (N)'!Print_Area</vt:lpstr>
      <vt:lpstr>'Rent ($)'!Print_Area</vt:lpstr>
      <vt:lpstr>'Gas Flare ($)'!Print_Titles</vt:lpstr>
      <vt:lpstr>'Gas Roy ($)'!Print_Titles</vt:lpstr>
      <vt:lpstr>'Gas Roy (N) '!Print_Titles</vt:lpstr>
      <vt:lpstr>'NNPC LIABILITIES  GAS ROY ($) '!Print_Titles</vt:lpstr>
      <vt:lpstr>'NNPC LIabilities GAS FLARE($)'!Print_Titles</vt:lpstr>
      <vt:lpstr>'NNPC Liabilitits RENT ($) '!Print_Titles</vt:lpstr>
      <vt:lpstr>'NNPC Liability GAS ROY (N)'!Print_Titles</vt:lpstr>
      <vt:lpstr>'Rent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2024-09-24T06:18:11Z</dcterms:created>
  <dcterms:modified xsi:type="dcterms:W3CDTF">2024-10-10T13:34:35Z</dcterms:modified>
</cp:coreProperties>
</file>